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022-2023 уч.г\2. Промежуточный\"/>
    </mc:Choice>
  </mc:AlternateContent>
  <xr:revisionPtr revIDLastSave="0" documentId="13_ncr:1_{A5D5AD84-0D87-421C-A876-F3CFE69979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Общий свод " sheetId="15" r:id="rId1"/>
    <sheet name="Предшкола" sheetId="1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6" l="1"/>
  <c r="H7" i="16"/>
  <c r="F7" i="16"/>
  <c r="Y20" i="15"/>
  <c r="I148" i="15"/>
  <c r="H148" i="15"/>
  <c r="T151" i="15" l="1"/>
  <c r="S151" i="15"/>
  <c r="R151" i="15"/>
  <c r="Q151" i="15"/>
  <c r="P151" i="15"/>
  <c r="O151" i="15"/>
  <c r="N151" i="15"/>
  <c r="M151" i="15"/>
  <c r="L151" i="15"/>
  <c r="K151" i="15"/>
  <c r="J151" i="15"/>
  <c r="I151" i="15"/>
  <c r="H151" i="15"/>
  <c r="G151" i="15"/>
  <c r="S95" i="15"/>
  <c r="Q95" i="15"/>
  <c r="O95" i="15"/>
  <c r="M95" i="15"/>
  <c r="T150" i="15" l="1"/>
  <c r="S150" i="15"/>
  <c r="R150" i="15"/>
  <c r="Q150" i="15"/>
  <c r="P150" i="15"/>
  <c r="O150" i="15"/>
  <c r="N150" i="15"/>
  <c r="M150" i="15"/>
  <c r="L150" i="15"/>
  <c r="K150" i="15"/>
  <c r="J150" i="15"/>
  <c r="I150" i="15"/>
  <c r="H150" i="15"/>
  <c r="G150" i="15"/>
  <c r="T149" i="15"/>
  <c r="S149" i="15"/>
  <c r="R149" i="15"/>
  <c r="Q149" i="15"/>
  <c r="P149" i="15"/>
  <c r="O149" i="15"/>
  <c r="N149" i="15"/>
  <c r="M149" i="15"/>
  <c r="L149" i="15"/>
  <c r="K149" i="15"/>
  <c r="J149" i="15"/>
  <c r="I149" i="15"/>
  <c r="U141" i="15"/>
  <c r="H149" i="15"/>
  <c r="H153" i="15" s="1"/>
  <c r="G149" i="15"/>
  <c r="T148" i="15"/>
  <c r="S148" i="15"/>
  <c r="R148" i="15"/>
  <c r="Q148" i="15"/>
  <c r="P148" i="15"/>
  <c r="O148" i="15"/>
  <c r="N148" i="15"/>
  <c r="M148" i="15"/>
  <c r="L148" i="15"/>
  <c r="K148" i="15"/>
  <c r="J148" i="15"/>
  <c r="G148" i="15"/>
  <c r="T152" i="15"/>
  <c r="S152" i="15"/>
  <c r="R152" i="15"/>
  <c r="Q152" i="15"/>
  <c r="P152" i="15"/>
  <c r="O152" i="15"/>
  <c r="N152" i="15"/>
  <c r="M152" i="15"/>
  <c r="L152" i="15"/>
  <c r="K152" i="15"/>
  <c r="J152" i="15"/>
  <c r="I152" i="15"/>
  <c r="H152" i="15"/>
  <c r="G152" i="15"/>
  <c r="F152" i="15"/>
  <c r="F151" i="15"/>
  <c r="F150" i="15"/>
  <c r="F149" i="15"/>
  <c r="F148" i="15"/>
  <c r="F153" i="15" s="1"/>
  <c r="N153" i="15" l="1"/>
  <c r="K153" i="15"/>
  <c r="S153" i="15"/>
  <c r="L153" i="15"/>
  <c r="P153" i="15"/>
  <c r="T153" i="15"/>
  <c r="I153" i="15"/>
  <c r="J153" i="15"/>
  <c r="R153" i="15"/>
  <c r="O153" i="15"/>
  <c r="G153" i="15"/>
  <c r="M153" i="15"/>
  <c r="Q153" i="15"/>
  <c r="U150" i="15"/>
  <c r="U149" i="15"/>
  <c r="U148" i="15"/>
  <c r="E151" i="15"/>
  <c r="E152" i="15"/>
  <c r="E150" i="15"/>
  <c r="E149" i="15"/>
  <c r="E148" i="15"/>
  <c r="U58" i="15"/>
  <c r="U153" i="15" l="1"/>
  <c r="E153" i="15"/>
  <c r="Y60" i="15"/>
  <c r="Y59" i="15"/>
  <c r="Y58" i="15"/>
  <c r="Y57" i="15"/>
  <c r="Y56" i="15"/>
  <c r="Y55" i="15"/>
  <c r="W60" i="15"/>
  <c r="W59" i="15"/>
  <c r="W58" i="15"/>
  <c r="W57" i="15"/>
  <c r="W56" i="15"/>
  <c r="W55" i="15"/>
  <c r="U59" i="15"/>
  <c r="U57" i="15"/>
  <c r="U56" i="15"/>
  <c r="U55" i="15"/>
  <c r="U60" i="15" l="1"/>
  <c r="Y142" i="15"/>
  <c r="Y141" i="15"/>
  <c r="Y140" i="15"/>
  <c r="Y139" i="15"/>
  <c r="W142" i="15"/>
  <c r="W141" i="15"/>
  <c r="W140" i="15"/>
  <c r="W139" i="15"/>
  <c r="U142" i="15"/>
  <c r="U140" i="15"/>
  <c r="U139" i="15"/>
  <c r="Y135" i="15"/>
  <c r="Y134" i="15"/>
  <c r="Y133" i="15"/>
  <c r="Y132" i="15"/>
  <c r="W135" i="15"/>
  <c r="W134" i="15"/>
  <c r="W133" i="15"/>
  <c r="W132" i="15"/>
  <c r="U135" i="15"/>
  <c r="U134" i="15"/>
  <c r="U133" i="15"/>
  <c r="U132" i="15"/>
  <c r="Y128" i="15"/>
  <c r="Y127" i="15"/>
  <c r="Y126" i="15"/>
  <c r="Y125" i="15"/>
  <c r="W128" i="15"/>
  <c r="W127" i="15"/>
  <c r="W126" i="15"/>
  <c r="W125" i="15"/>
  <c r="U128" i="15"/>
  <c r="U127" i="15"/>
  <c r="U126" i="15"/>
  <c r="U125" i="15"/>
  <c r="Y121" i="15"/>
  <c r="Y120" i="15"/>
  <c r="Y119" i="15"/>
  <c r="Y118" i="15"/>
  <c r="W121" i="15"/>
  <c r="W120" i="15"/>
  <c r="W119" i="15"/>
  <c r="W118" i="15"/>
  <c r="U121" i="15"/>
  <c r="U120" i="15"/>
  <c r="U119" i="15"/>
  <c r="U118" i="15"/>
  <c r="U114" i="15"/>
  <c r="U113" i="15"/>
  <c r="U112" i="15"/>
  <c r="U111" i="15"/>
  <c r="Y107" i="15"/>
  <c r="Y106" i="15"/>
  <c r="Y105" i="15"/>
  <c r="Y104" i="15"/>
  <c r="W107" i="15"/>
  <c r="W106" i="15"/>
  <c r="W105" i="15"/>
  <c r="W104" i="15"/>
  <c r="U107" i="15"/>
  <c r="U106" i="15"/>
  <c r="U105" i="15"/>
  <c r="U104" i="15"/>
  <c r="Y100" i="15"/>
  <c r="Y99" i="15"/>
  <c r="Y98" i="15"/>
  <c r="Y97" i="15"/>
  <c r="W100" i="15"/>
  <c r="W99" i="15"/>
  <c r="W98" i="15"/>
  <c r="W97" i="15"/>
  <c r="U100" i="15"/>
  <c r="U99" i="15"/>
  <c r="U98" i="15"/>
  <c r="U97" i="15"/>
  <c r="Y93" i="15"/>
  <c r="Y92" i="15"/>
  <c r="Y91" i="15"/>
  <c r="Y90" i="15"/>
  <c r="W93" i="15"/>
  <c r="W92" i="15"/>
  <c r="W91" i="15"/>
  <c r="W90" i="15"/>
  <c r="U93" i="15"/>
  <c r="U92" i="15"/>
  <c r="U91" i="15"/>
  <c r="U90" i="15"/>
  <c r="Y86" i="15"/>
  <c r="Y85" i="15"/>
  <c r="Y84" i="15"/>
  <c r="Y83" i="15"/>
  <c r="W86" i="15"/>
  <c r="W85" i="15"/>
  <c r="W84" i="15"/>
  <c r="W83" i="15"/>
  <c r="U86" i="15"/>
  <c r="U85" i="15"/>
  <c r="U84" i="15"/>
  <c r="U83" i="15"/>
  <c r="Y79" i="15"/>
  <c r="Y78" i="15"/>
  <c r="Y77" i="15"/>
  <c r="Y76" i="15"/>
  <c r="W79" i="15"/>
  <c r="W78" i="15"/>
  <c r="W77" i="15"/>
  <c r="W76" i="15"/>
  <c r="U79" i="15"/>
  <c r="U78" i="15"/>
  <c r="U77" i="15"/>
  <c r="U76" i="15"/>
  <c r="Y72" i="15"/>
  <c r="Y71" i="15"/>
  <c r="Y70" i="15"/>
  <c r="Y69" i="15"/>
  <c r="W72" i="15"/>
  <c r="W71" i="15"/>
  <c r="W70" i="15"/>
  <c r="W69" i="15"/>
  <c r="U72" i="15"/>
  <c r="U71" i="15"/>
  <c r="U70" i="15"/>
  <c r="U69" i="15"/>
  <c r="Y65" i="15"/>
  <c r="Y64" i="15"/>
  <c r="Y63" i="15"/>
  <c r="Y62" i="15"/>
  <c r="W65" i="15"/>
  <c r="W64" i="15"/>
  <c r="W63" i="15"/>
  <c r="W62" i="15"/>
  <c r="U65" i="15"/>
  <c r="U64" i="15"/>
  <c r="U63" i="15"/>
  <c r="U62" i="15"/>
  <c r="Y51" i="15"/>
  <c r="Y50" i="15"/>
  <c r="Y49" i="15"/>
  <c r="W51" i="15"/>
  <c r="W50" i="15"/>
  <c r="W49" i="15"/>
  <c r="U51" i="15"/>
  <c r="U50" i="15"/>
  <c r="U49" i="15"/>
  <c r="Y44" i="15"/>
  <c r="Y43" i="15"/>
  <c r="Y42" i="15"/>
  <c r="Y41" i="15"/>
  <c r="W44" i="15"/>
  <c r="W43" i="15"/>
  <c r="W42" i="15"/>
  <c r="W41" i="15"/>
  <c r="U44" i="15"/>
  <c r="U43" i="15"/>
  <c r="U42" i="15"/>
  <c r="U41" i="15"/>
  <c r="Y37" i="15"/>
  <c r="Y36" i="15"/>
  <c r="Y35" i="15"/>
  <c r="Y34" i="15"/>
  <c r="W37" i="15"/>
  <c r="W36" i="15"/>
  <c r="W35" i="15"/>
  <c r="W34" i="15"/>
  <c r="U37" i="15"/>
  <c r="U36" i="15"/>
  <c r="U35" i="15"/>
  <c r="U34" i="15"/>
  <c r="Y30" i="15"/>
  <c r="Y29" i="15"/>
  <c r="Y28" i="15"/>
  <c r="Y27" i="15"/>
  <c r="W30" i="15"/>
  <c r="W29" i="15"/>
  <c r="W28" i="15"/>
  <c r="W27" i="15"/>
  <c r="U30" i="15"/>
  <c r="U29" i="15"/>
  <c r="U28" i="15"/>
  <c r="U27" i="15"/>
  <c r="Y23" i="15"/>
  <c r="Y22" i="15"/>
  <c r="Y21" i="15"/>
  <c r="W23" i="15"/>
  <c r="W22" i="15"/>
  <c r="W21" i="15"/>
  <c r="W20" i="15"/>
  <c r="U23" i="15"/>
  <c r="U22" i="15"/>
  <c r="U21" i="15"/>
  <c r="U20" i="15"/>
  <c r="Y16" i="15"/>
  <c r="Y15" i="15"/>
  <c r="Y14" i="15"/>
  <c r="Y13" i="15"/>
  <c r="W16" i="15"/>
  <c r="W15" i="15"/>
  <c r="W14" i="15"/>
  <c r="W13" i="15"/>
  <c r="U16" i="15"/>
  <c r="U15" i="15"/>
  <c r="U14" i="15"/>
  <c r="U13" i="15"/>
  <c r="Y9" i="15"/>
  <c r="Y8" i="15"/>
  <c r="Y7" i="15"/>
  <c r="W9" i="15"/>
  <c r="W8" i="15"/>
  <c r="W7" i="15"/>
  <c r="U9" i="15"/>
  <c r="U8" i="15"/>
  <c r="U7" i="15"/>
  <c r="Y6" i="15"/>
  <c r="W6" i="15"/>
  <c r="U6" i="15"/>
  <c r="C7" i="16"/>
  <c r="U18" i="15" l="1"/>
  <c r="U25" i="15"/>
  <c r="U32" i="15"/>
  <c r="U39" i="15"/>
  <c r="U46" i="15"/>
  <c r="U53" i="15"/>
  <c r="U11" i="15"/>
  <c r="U67" i="15"/>
  <c r="U74" i="15"/>
  <c r="U81" i="15"/>
  <c r="U88" i="15"/>
  <c r="U95" i="15"/>
  <c r="U102" i="15"/>
  <c r="U109" i="15"/>
  <c r="U123" i="15"/>
  <c r="U130" i="15"/>
  <c r="U137" i="15"/>
  <c r="U144" i="15"/>
  <c r="Y144" i="15"/>
  <c r="Y123" i="15"/>
  <c r="W123" i="15"/>
  <c r="Y116" i="15"/>
  <c r="W116" i="15"/>
  <c r="Y115" i="15"/>
  <c r="W115" i="15"/>
  <c r="U115" i="15"/>
  <c r="Y109" i="15"/>
  <c r="W109" i="15"/>
  <c r="Y102" i="15"/>
  <c r="W102" i="15"/>
  <c r="Y81" i="15"/>
  <c r="W81" i="15"/>
  <c r="Y74" i="15"/>
  <c r="W74" i="15"/>
  <c r="U116" i="15" l="1"/>
  <c r="U146" i="15" s="1"/>
  <c r="S102" i="15"/>
  <c r="E11" i="15" l="1"/>
  <c r="E145" i="15"/>
  <c r="T138" i="15"/>
  <c r="S138" i="15"/>
  <c r="R138" i="15"/>
  <c r="Q138" i="15"/>
  <c r="P138" i="15"/>
  <c r="O138" i="15"/>
  <c r="N138" i="15"/>
  <c r="M138" i="15"/>
  <c r="L138" i="15"/>
  <c r="K138" i="15"/>
  <c r="J138" i="15"/>
  <c r="I138" i="15"/>
  <c r="H138" i="15"/>
  <c r="F138" i="15"/>
  <c r="E138" i="15"/>
  <c r="T130" i="15"/>
  <c r="S130" i="15"/>
  <c r="R130" i="15"/>
  <c r="Q130" i="15"/>
  <c r="P130" i="15"/>
  <c r="O130" i="15"/>
  <c r="N130" i="15"/>
  <c r="M130" i="15"/>
  <c r="L130" i="15"/>
  <c r="K130" i="15"/>
  <c r="J130" i="15"/>
  <c r="I130" i="15"/>
  <c r="H130" i="15"/>
  <c r="G130" i="15"/>
  <c r="F130" i="15"/>
  <c r="E130" i="15"/>
  <c r="E131" i="15" s="1"/>
  <c r="E124" i="15"/>
  <c r="E117" i="15"/>
  <c r="T103" i="15"/>
  <c r="S103" i="15"/>
  <c r="R103" i="15"/>
  <c r="Q103" i="15"/>
  <c r="P103" i="15"/>
  <c r="O103" i="15"/>
  <c r="N103" i="15"/>
  <c r="M103" i="15"/>
  <c r="L103" i="15"/>
  <c r="K103" i="15"/>
  <c r="J103" i="15"/>
  <c r="I103" i="15"/>
  <c r="H103" i="15"/>
  <c r="F103" i="15"/>
  <c r="E103" i="15"/>
  <c r="T95" i="15"/>
  <c r="R95" i="15"/>
  <c r="P95" i="15"/>
  <c r="N95" i="15"/>
  <c r="L95" i="15"/>
  <c r="K95" i="15"/>
  <c r="J95" i="15"/>
  <c r="I95" i="15"/>
  <c r="H95" i="15"/>
  <c r="G95" i="15"/>
  <c r="F95" i="15"/>
  <c r="E95" i="15"/>
  <c r="E96" i="15" s="1"/>
  <c r="T88" i="15"/>
  <c r="S88" i="15"/>
  <c r="R88" i="15"/>
  <c r="Q88" i="15"/>
  <c r="P88" i="15"/>
  <c r="O88" i="15"/>
  <c r="N88" i="15"/>
  <c r="M88" i="15"/>
  <c r="L88" i="15"/>
  <c r="K88" i="15"/>
  <c r="J88" i="15"/>
  <c r="I88" i="15"/>
  <c r="H88" i="15"/>
  <c r="G88" i="15"/>
  <c r="F88" i="15"/>
  <c r="E88" i="15"/>
  <c r="E89" i="15" s="1"/>
  <c r="E82" i="15"/>
  <c r="T75" i="15"/>
  <c r="S75" i="15"/>
  <c r="R75" i="15"/>
  <c r="Q75" i="15"/>
  <c r="P75" i="15"/>
  <c r="O75" i="15"/>
  <c r="N75" i="15"/>
  <c r="M75" i="15"/>
  <c r="L75" i="15"/>
  <c r="K75" i="15"/>
  <c r="J75" i="15"/>
  <c r="I75" i="15"/>
  <c r="H75" i="15"/>
  <c r="F75" i="15"/>
  <c r="E75" i="15"/>
  <c r="T67" i="15"/>
  <c r="S67" i="15"/>
  <c r="R67" i="15"/>
  <c r="Q67" i="15"/>
  <c r="P67" i="15"/>
  <c r="O67" i="15"/>
  <c r="N67" i="15"/>
  <c r="M67" i="15"/>
  <c r="L67" i="15"/>
  <c r="K67" i="15"/>
  <c r="J67" i="15"/>
  <c r="I67" i="15"/>
  <c r="H67" i="15"/>
  <c r="G67" i="15"/>
  <c r="F67" i="15"/>
  <c r="E67" i="15"/>
  <c r="E68" i="15" s="1"/>
  <c r="L61" i="15"/>
  <c r="F61" i="15"/>
  <c r="E61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H53" i="15"/>
  <c r="G53" i="15"/>
  <c r="F53" i="15"/>
  <c r="E53" i="15"/>
  <c r="E54" i="15" s="1"/>
  <c r="T47" i="15"/>
  <c r="S47" i="15"/>
  <c r="R47" i="15"/>
  <c r="Q47" i="15"/>
  <c r="P47" i="15"/>
  <c r="O47" i="15"/>
  <c r="N47" i="15"/>
  <c r="M47" i="15"/>
  <c r="L47" i="15"/>
  <c r="K47" i="15"/>
  <c r="J47" i="15"/>
  <c r="I47" i="15"/>
  <c r="H47" i="15"/>
  <c r="F47" i="15"/>
  <c r="E47" i="15"/>
  <c r="E40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H33" i="15"/>
  <c r="F33" i="15"/>
  <c r="E33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E26" i="15" s="1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F19" i="15"/>
  <c r="E19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H11" i="15"/>
  <c r="G11" i="15"/>
  <c r="F11" i="15"/>
  <c r="K68" i="15" l="1"/>
  <c r="F68" i="15"/>
  <c r="W67" i="15"/>
  <c r="L146" i="15"/>
  <c r="T146" i="15"/>
  <c r="F146" i="15"/>
  <c r="W130" i="15"/>
  <c r="H68" i="15"/>
  <c r="Y67" i="15"/>
  <c r="L68" i="15"/>
  <c r="Y88" i="15"/>
  <c r="G146" i="15"/>
  <c r="K146" i="15"/>
  <c r="W88" i="15"/>
  <c r="P146" i="15"/>
  <c r="J146" i="15"/>
  <c r="Y130" i="15"/>
  <c r="I146" i="15"/>
  <c r="P68" i="15"/>
  <c r="S146" i="15"/>
  <c r="M146" i="15"/>
  <c r="Q146" i="15"/>
  <c r="N146" i="15"/>
  <c r="E146" i="15"/>
  <c r="F145" i="15"/>
  <c r="J145" i="15"/>
  <c r="N145" i="15"/>
  <c r="R145" i="15"/>
  <c r="T68" i="15"/>
  <c r="F117" i="15"/>
  <c r="J117" i="15"/>
  <c r="F131" i="15"/>
  <c r="K26" i="15"/>
  <c r="K124" i="15"/>
  <c r="O124" i="15"/>
  <c r="S124" i="15"/>
  <c r="K131" i="15"/>
  <c r="O131" i="15"/>
  <c r="H26" i="15"/>
  <c r="H117" i="15"/>
  <c r="L117" i="15"/>
  <c r="P117" i="15"/>
  <c r="T117" i="15"/>
  <c r="H124" i="15"/>
  <c r="L124" i="15"/>
  <c r="P124" i="15"/>
  <c r="T124" i="15"/>
  <c r="H131" i="15"/>
  <c r="L131" i="15"/>
  <c r="I40" i="15"/>
  <c r="J61" i="15"/>
  <c r="N61" i="15"/>
  <c r="R61" i="15"/>
  <c r="K89" i="15"/>
  <c r="O89" i="15"/>
  <c r="S89" i="15"/>
  <c r="P131" i="15"/>
  <c r="K61" i="15"/>
  <c r="O61" i="15"/>
  <c r="S61" i="15"/>
  <c r="O68" i="15"/>
  <c r="S68" i="15"/>
  <c r="L89" i="15"/>
  <c r="P89" i="15"/>
  <c r="T89" i="15"/>
  <c r="I117" i="15"/>
  <c r="M117" i="15"/>
  <c r="Q117" i="15"/>
  <c r="P61" i="15"/>
  <c r="T61" i="15"/>
  <c r="I82" i="15"/>
  <c r="I89" i="15"/>
  <c r="M89" i="15"/>
  <c r="Q89" i="15"/>
  <c r="N117" i="15"/>
  <c r="R117" i="15"/>
  <c r="O26" i="15"/>
  <c r="S26" i="15"/>
  <c r="I61" i="15"/>
  <c r="M61" i="15"/>
  <c r="Q61" i="15"/>
  <c r="J89" i="15"/>
  <c r="N89" i="15"/>
  <c r="R89" i="15"/>
  <c r="K117" i="15"/>
  <c r="O117" i="15"/>
  <c r="S117" i="15"/>
  <c r="Q82" i="15"/>
  <c r="F82" i="15"/>
  <c r="N82" i="15"/>
  <c r="K82" i="15"/>
  <c r="O82" i="15"/>
  <c r="S82" i="15"/>
  <c r="M82" i="15"/>
  <c r="J82" i="15"/>
  <c r="R82" i="15"/>
  <c r="H82" i="15"/>
  <c r="L82" i="15"/>
  <c r="P82" i="15"/>
  <c r="T82" i="15"/>
  <c r="K145" i="15"/>
  <c r="O145" i="15"/>
  <c r="S145" i="15"/>
  <c r="H145" i="15"/>
  <c r="L145" i="15"/>
  <c r="P145" i="15"/>
  <c r="T145" i="15"/>
  <c r="I145" i="15"/>
  <c r="M145" i="15"/>
  <c r="Q145" i="15"/>
  <c r="I68" i="15"/>
  <c r="M68" i="15"/>
  <c r="Q68" i="15"/>
  <c r="J68" i="15"/>
  <c r="N68" i="15"/>
  <c r="R68" i="15"/>
  <c r="F26" i="15"/>
  <c r="L26" i="15"/>
  <c r="P26" i="15"/>
  <c r="T26" i="15"/>
  <c r="I26" i="15"/>
  <c r="M26" i="15"/>
  <c r="Q26" i="15"/>
  <c r="J26" i="15"/>
  <c r="N26" i="15"/>
  <c r="R26" i="15"/>
  <c r="I96" i="15"/>
  <c r="M96" i="15"/>
  <c r="F96" i="15"/>
  <c r="N96" i="15"/>
  <c r="K96" i="15"/>
  <c r="O96" i="15"/>
  <c r="S96" i="15"/>
  <c r="Q96" i="15"/>
  <c r="J96" i="15"/>
  <c r="R96" i="15"/>
  <c r="H96" i="15"/>
  <c r="L96" i="15"/>
  <c r="P96" i="15"/>
  <c r="T96" i="15"/>
  <c r="Q54" i="15"/>
  <c r="F54" i="15"/>
  <c r="J54" i="15"/>
  <c r="N54" i="15"/>
  <c r="R54" i="15"/>
  <c r="M54" i="15"/>
  <c r="K54" i="15"/>
  <c r="O54" i="15"/>
  <c r="S54" i="15"/>
  <c r="I54" i="15"/>
  <c r="H54" i="15"/>
  <c r="L54" i="15"/>
  <c r="P54" i="15"/>
  <c r="T54" i="15"/>
  <c r="I124" i="15"/>
  <c r="M124" i="15"/>
  <c r="Q124" i="15"/>
  <c r="F124" i="15"/>
  <c r="J124" i="15"/>
  <c r="N124" i="15"/>
  <c r="R124" i="15"/>
  <c r="M40" i="15"/>
  <c r="F40" i="15"/>
  <c r="N40" i="15"/>
  <c r="K40" i="15"/>
  <c r="O40" i="15"/>
  <c r="S40" i="15"/>
  <c r="Q40" i="15"/>
  <c r="J40" i="15"/>
  <c r="R40" i="15"/>
  <c r="H40" i="15"/>
  <c r="L40" i="15"/>
  <c r="P40" i="15"/>
  <c r="T40" i="15"/>
  <c r="I131" i="15"/>
  <c r="M131" i="15"/>
  <c r="Q131" i="15"/>
  <c r="J131" i="15"/>
  <c r="N131" i="15"/>
  <c r="R131" i="15"/>
  <c r="S131" i="15"/>
  <c r="T131" i="15"/>
  <c r="W146" i="15" l="1"/>
</calcChain>
</file>

<file path=xl/sharedStrings.xml><?xml version="1.0" encoding="utf-8"?>
<sst xmlns="http://schemas.openxmlformats.org/spreadsheetml/2006/main" count="252" uniqueCount="71">
  <si>
    <t>№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</si>
  <si>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</si>
  <si>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</si>
  <si>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</si>
  <si>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</si>
  <si>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</si>
  <si>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</si>
  <si>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</si>
  <si>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</si>
  <si>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</si>
  <si>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</si>
  <si>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</si>
  <si>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</si>
  <si>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</si>
  <si>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</si>
  <si>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</si>
  <si>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</si>
  <si>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</si>
  <si>
    <t>Наименование региона</t>
  </si>
  <si>
    <t>ФИО специалиста или методиста УО</t>
  </si>
  <si>
    <t>область Абай</t>
  </si>
  <si>
    <t xml:space="preserve">Акмолинская </t>
  </si>
  <si>
    <t xml:space="preserve">Актюбинская </t>
  </si>
  <si>
    <t xml:space="preserve">Алматинская </t>
  </si>
  <si>
    <t xml:space="preserve">Атырауская </t>
  </si>
  <si>
    <t>ЗКО</t>
  </si>
  <si>
    <t xml:space="preserve">Жамбылская </t>
  </si>
  <si>
    <t>область Жетісу</t>
  </si>
  <si>
    <t xml:space="preserve">Карагандинская </t>
  </si>
  <si>
    <t xml:space="preserve">Костанайская </t>
  </si>
  <si>
    <t xml:space="preserve">Кызылординская </t>
  </si>
  <si>
    <t xml:space="preserve">Мангистауская </t>
  </si>
  <si>
    <t xml:space="preserve">Павлодарская </t>
  </si>
  <si>
    <t>СКО</t>
  </si>
  <si>
    <t xml:space="preserve">Туркестанская </t>
  </si>
  <si>
    <t>область Ұлытау</t>
  </si>
  <si>
    <t>ВКО</t>
  </si>
  <si>
    <t>г. Астана</t>
  </si>
  <si>
    <t>г. Алматы</t>
  </si>
  <si>
    <t>г. Шымкент</t>
  </si>
  <si>
    <t>МОНИТОРИНГ ПО УСВОЕНИЮ СОДЕРЖАНИЯ ТИПОВОЙ УЧЕБНОЙ ПРОГРАММЫ ДОШКОЛЬНОГО ВОСПИТАНИЯ И ОБУЧЕНИЯ</t>
  </si>
  <si>
    <t>Акмолинская</t>
  </si>
  <si>
    <t>Жумагулова А.Ж.</t>
  </si>
  <si>
    <t>Мурзагулова М.Т.</t>
  </si>
  <si>
    <t>Кереева З.Ш.</t>
  </si>
  <si>
    <t>Жаманқұлова С., Сеитбекова Г.</t>
  </si>
  <si>
    <t>Серикбаева Л.С.</t>
  </si>
  <si>
    <t>Какетаева Д.А.</t>
  </si>
  <si>
    <t>Бугубаева А.Д.</t>
  </si>
  <si>
    <t>Уткелбаева А.Е.</t>
  </si>
  <si>
    <t>Толеуова А.Ш.</t>
  </si>
  <si>
    <t>Алеуханова Л.                   Амирхамзина Р.</t>
  </si>
  <si>
    <t>Кажахметова А.Н.</t>
  </si>
  <si>
    <t>Базарбаева А.М.</t>
  </si>
  <si>
    <t>Кудашева Д.Т., Сиражева С.Х.</t>
  </si>
  <si>
    <t>Ибрагимова Б.Н.</t>
  </si>
  <si>
    <t xml:space="preserve"> Касенова С.К.</t>
  </si>
  <si>
    <t>Тумаева Р.К.</t>
  </si>
  <si>
    <t>ИТОГО по РК</t>
  </si>
  <si>
    <t>Всего детей с высоким и средним уровнем навыков</t>
  </si>
  <si>
    <t xml:space="preserve">из них с </t>
  </si>
  <si>
    <t>высоким уровнем навыков</t>
  </si>
  <si>
    <t>низким уровнем навыков</t>
  </si>
  <si>
    <t>Айтбаева А.Е.</t>
  </si>
  <si>
    <t>Кульбаева Б.Т.</t>
  </si>
  <si>
    <t>Кеутаева З.С.</t>
  </si>
  <si>
    <t>№ п/п</t>
  </si>
  <si>
    <t>Регионы</t>
  </si>
  <si>
    <t>итого по РК</t>
  </si>
  <si>
    <t>Байтурганова М.А.</t>
  </si>
  <si>
    <t>МОНИТОРИНГ ПО УСВОЕНИЮ СОДЕРЖАНИЯ ТИПОВОЙ УЧЕБНОЙ ПРОГРАММЫ ДОШКОЛЬНОГО ВОСПИТАНИЯ И ОБУЧЕНИЯ ДЕТЬМИ ПРЕДШКОЛЬНЫХ ГРУПП И КЛАССОВ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</si>
</sst>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_-;\-* #,##0.0_-;_-* &quot;-&quot;??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/>
    <xf numFmtId="1" fontId="0" fillId="0" borderId="0" xfId="0" applyNumberFormat="1"/>
    <xf numFmtId="164" fontId="0" fillId="0" borderId="0" xfId="0" applyNumberFormat="1" applyAlignment="1">
      <alignment horizontal="center"/>
    </xf>
    <xf numFmtId="1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1" fontId="1" fillId="0" borderId="1" xfId="0" applyNumberFormat="1" applyFont="1" applyBorder="1"/>
    <xf numFmtId="0" fontId="6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5" fontId="2" fillId="4" borderId="1" xfId="1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0" fillId="4" borderId="1" xfId="0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58"/>
  <sheetViews>
    <sheetView tabSelected="1" view="pageBreakPreview" topLeftCell="B118" zoomScale="60" zoomScaleNormal="80" workbookViewId="0">
      <selection activeCell="U146" sqref="U146"/>
    </sheetView>
  </sheetViews>
  <sheetFormatPr defaultRowHeight="15" x14ac:dyDescent="0.25"/>
  <cols>
    <col min="1" max="1" width="6.7109375" customWidth="1"/>
    <col min="2" max="2" width="18.5703125" customWidth="1"/>
    <col min="3" max="3" width="17.140625" customWidth="1"/>
    <col min="4" max="4" width="15.42578125" customWidth="1"/>
    <col min="5" max="5" width="11" customWidth="1"/>
    <col min="6" max="6" width="8.7109375" customWidth="1"/>
    <col min="7" max="7" width="9" customWidth="1"/>
    <col min="8" max="8" width="8.85546875" customWidth="1"/>
    <col min="9" max="9" width="8.7109375" customWidth="1"/>
    <col min="10" max="10" width="9.42578125" customWidth="1"/>
    <col min="11" max="12" width="8.7109375" customWidth="1"/>
    <col min="13" max="13" width="8.85546875" customWidth="1"/>
    <col min="14" max="14" width="8.7109375" customWidth="1"/>
    <col min="15" max="15" width="8.5703125" customWidth="1"/>
    <col min="16" max="16" width="9" customWidth="1"/>
    <col min="17" max="17" width="8.42578125" customWidth="1"/>
    <col min="18" max="18" width="9" customWidth="1"/>
    <col min="19" max="19" width="8.7109375" customWidth="1"/>
    <col min="20" max="20" width="8.85546875" customWidth="1"/>
    <col min="21" max="21" width="11.85546875" customWidth="1"/>
    <col min="22" max="22" width="7.28515625" customWidth="1"/>
    <col min="23" max="23" width="10.28515625" customWidth="1"/>
    <col min="24" max="24" width="7.85546875" customWidth="1"/>
    <col min="26" max="26" width="6.7109375" customWidth="1"/>
  </cols>
  <sheetData>
    <row r="1" spans="1:26" x14ac:dyDescent="0.25">
      <c r="Q1" s="2"/>
      <c r="R1" s="2"/>
    </row>
    <row r="2" spans="1:26" ht="33.75" customHeight="1" x14ac:dyDescent="0.25">
      <c r="A2" s="49" t="s">
        <v>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6" ht="63.75" customHeight="1" x14ac:dyDescent="0.25">
      <c r="A4" s="50" t="s">
        <v>0</v>
      </c>
      <c r="B4" s="44" t="s">
        <v>18</v>
      </c>
      <c r="C4" s="44" t="s">
        <v>19</v>
      </c>
      <c r="D4" s="44" t="s">
        <v>12</v>
      </c>
      <c r="E4" s="44" t="s">
        <v>9</v>
      </c>
      <c r="F4" s="50" t="s">
        <v>1</v>
      </c>
      <c r="G4" s="50"/>
      <c r="H4" s="50"/>
      <c r="I4" s="44" t="s">
        <v>6</v>
      </c>
      <c r="J4" s="44"/>
      <c r="K4" s="44"/>
      <c r="L4" s="44" t="s">
        <v>7</v>
      </c>
      <c r="M4" s="44"/>
      <c r="N4" s="44"/>
      <c r="O4" s="44" t="s">
        <v>8</v>
      </c>
      <c r="P4" s="44"/>
      <c r="Q4" s="44"/>
      <c r="R4" s="44" t="s">
        <v>5</v>
      </c>
      <c r="S4" s="44"/>
      <c r="T4" s="44"/>
      <c r="U4" s="44" t="s">
        <v>59</v>
      </c>
      <c r="V4" s="45" t="s">
        <v>11</v>
      </c>
      <c r="W4" s="46" t="s">
        <v>60</v>
      </c>
      <c r="X4" s="47"/>
      <c r="Y4" s="47"/>
      <c r="Z4" s="48"/>
    </row>
    <row r="5" spans="1:26" ht="62.25" customHeight="1" x14ac:dyDescent="0.25">
      <c r="A5" s="50"/>
      <c r="B5" s="44"/>
      <c r="C5" s="44"/>
      <c r="D5" s="44"/>
      <c r="E5" s="44"/>
      <c r="F5" s="20" t="s">
        <v>2</v>
      </c>
      <c r="G5" s="20" t="s">
        <v>3</v>
      </c>
      <c r="H5" s="20" t="s">
        <v>4</v>
      </c>
      <c r="I5" s="20" t="s">
        <v>2</v>
      </c>
      <c r="J5" s="20" t="s">
        <v>3</v>
      </c>
      <c r="K5" s="20" t="s">
        <v>4</v>
      </c>
      <c r="L5" s="20" t="s">
        <v>2</v>
      </c>
      <c r="M5" s="20" t="s">
        <v>3</v>
      </c>
      <c r="N5" s="20" t="s">
        <v>4</v>
      </c>
      <c r="O5" s="20" t="s">
        <v>2</v>
      </c>
      <c r="P5" s="20" t="s">
        <v>3</v>
      </c>
      <c r="Q5" s="20" t="s">
        <v>4</v>
      </c>
      <c r="R5" s="20" t="s">
        <v>2</v>
      </c>
      <c r="S5" s="20" t="s">
        <v>3</v>
      </c>
      <c r="T5" s="20" t="s">
        <v>4</v>
      </c>
      <c r="U5" s="44"/>
      <c r="V5" s="45"/>
      <c r="W5" s="19" t="s">
        <v>61</v>
      </c>
      <c r="X5" s="15" t="s">
        <v>11</v>
      </c>
      <c r="Y5" s="19" t="s">
        <v>62</v>
      </c>
      <c r="Z5" s="15" t="s">
        <v>11</v>
      </c>
    </row>
    <row r="6" spans="1:26" ht="38.25" customHeight="1" x14ac:dyDescent="0.25">
      <c r="A6" s="6">
        <v>1</v>
      </c>
      <c r="B6" s="43" t="s">
        <v>20</v>
      </c>
      <c r="C6" s="7" t="s">
        <v>42</v>
      </c>
      <c r="D6" s="22" t="s">
        <v>13</v>
      </c>
      <c r="E6" s="15">
        <v>1106</v>
      </c>
      <c r="F6" s="6">
        <v>365</v>
      </c>
      <c r="G6" s="6">
        <v>406</v>
      </c>
      <c r="H6" s="6">
        <v>335</v>
      </c>
      <c r="I6" s="6">
        <v>330</v>
      </c>
      <c r="J6" s="6">
        <v>393</v>
      </c>
      <c r="K6" s="6">
        <v>383</v>
      </c>
      <c r="L6" s="6">
        <v>322</v>
      </c>
      <c r="M6" s="6">
        <v>410</v>
      </c>
      <c r="N6" s="6">
        <v>374</v>
      </c>
      <c r="O6" s="6">
        <v>331</v>
      </c>
      <c r="P6" s="6">
        <v>425</v>
      </c>
      <c r="Q6" s="6">
        <v>350</v>
      </c>
      <c r="R6" s="6">
        <v>342</v>
      </c>
      <c r="S6" s="6">
        <v>452</v>
      </c>
      <c r="T6" s="6">
        <v>312</v>
      </c>
      <c r="U6" s="52">
        <f>S6+R6+P6+O6+M6+L6+J6+I6+G6+F6</f>
        <v>3776</v>
      </c>
      <c r="V6" s="6">
        <v>68.2</v>
      </c>
      <c r="W6" s="6">
        <f>R6+O6+L6+I6+F6</f>
        <v>1690</v>
      </c>
      <c r="X6" s="6">
        <v>30.5</v>
      </c>
      <c r="Y6" s="6">
        <f>T6+Q6+N6+K6+H6</f>
        <v>1754</v>
      </c>
      <c r="Z6" s="6">
        <v>31.7</v>
      </c>
    </row>
    <row r="7" spans="1:26" ht="15.75" x14ac:dyDescent="0.25">
      <c r="A7" s="6"/>
      <c r="B7" s="8"/>
      <c r="C7" s="8"/>
      <c r="D7" s="23" t="s">
        <v>14</v>
      </c>
      <c r="E7" s="15">
        <v>5334</v>
      </c>
      <c r="F7" s="6">
        <v>2110</v>
      </c>
      <c r="G7" s="6">
        <v>2046</v>
      </c>
      <c r="H7" s="6">
        <v>1178</v>
      </c>
      <c r="I7" s="6">
        <v>1859</v>
      </c>
      <c r="J7" s="6">
        <v>2071</v>
      </c>
      <c r="K7" s="6">
        <v>1404</v>
      </c>
      <c r="L7" s="6">
        <v>1845</v>
      </c>
      <c r="M7" s="6">
        <v>2147</v>
      </c>
      <c r="N7" s="6">
        <v>1342</v>
      </c>
      <c r="O7" s="6">
        <v>1930</v>
      </c>
      <c r="P7" s="6">
        <v>2075</v>
      </c>
      <c r="Q7" s="6">
        <v>1329</v>
      </c>
      <c r="R7" s="6">
        <v>1974</v>
      </c>
      <c r="S7" s="6">
        <v>2117</v>
      </c>
      <c r="T7" s="6">
        <v>1243</v>
      </c>
      <c r="U7" s="52">
        <f>S7+R7+P7+O7+M7+L7+J7+I7+G7+F7</f>
        <v>20174</v>
      </c>
      <c r="V7" s="6">
        <v>75.599999999999994</v>
      </c>
      <c r="W7" s="6">
        <f>R7+O7+L7+I7+F7</f>
        <v>9718</v>
      </c>
      <c r="X7" s="6">
        <v>36.4</v>
      </c>
      <c r="Y7" s="6">
        <f>T7+Q7+N7+K7+H7</f>
        <v>6496</v>
      </c>
      <c r="Z7" s="6">
        <v>24.3</v>
      </c>
    </row>
    <row r="8" spans="1:26" ht="15.75" x14ac:dyDescent="0.25">
      <c r="A8" s="6"/>
      <c r="B8" s="8"/>
      <c r="C8" s="8"/>
      <c r="D8" s="23" t="s">
        <v>15</v>
      </c>
      <c r="E8" s="15">
        <v>7506</v>
      </c>
      <c r="F8" s="6">
        <v>3832</v>
      </c>
      <c r="G8" s="6">
        <v>2726</v>
      </c>
      <c r="H8" s="6">
        <v>948</v>
      </c>
      <c r="I8" s="6">
        <v>3255</v>
      </c>
      <c r="J8" s="6">
        <v>2854</v>
      </c>
      <c r="K8" s="6">
        <v>1397</v>
      </c>
      <c r="L8" s="24">
        <v>3177</v>
      </c>
      <c r="M8" s="24">
        <v>2929</v>
      </c>
      <c r="N8" s="24">
        <v>1400</v>
      </c>
      <c r="O8" s="6">
        <v>3392</v>
      </c>
      <c r="P8" s="6">
        <v>2731</v>
      </c>
      <c r="Q8" s="6">
        <v>1383</v>
      </c>
      <c r="R8" s="6">
        <v>3341</v>
      </c>
      <c r="S8" s="6">
        <v>2948</v>
      </c>
      <c r="T8" s="6">
        <v>1217</v>
      </c>
      <c r="U8" s="52">
        <f>S8+R8+P8+O8+M8+L8+J8+I8+G8+F8</f>
        <v>31185</v>
      </c>
      <c r="V8" s="6">
        <v>83</v>
      </c>
      <c r="W8" s="6">
        <f>R8+O8+L8+I8+F8</f>
        <v>16997</v>
      </c>
      <c r="X8" s="6">
        <v>45.2</v>
      </c>
      <c r="Y8" s="6">
        <f>T8+Q8+N8+K8+H8</f>
        <v>6345</v>
      </c>
      <c r="Z8" s="6">
        <v>16.899999999999999</v>
      </c>
    </row>
    <row r="9" spans="1:26" ht="15.75" x14ac:dyDescent="0.25">
      <c r="A9" s="6"/>
      <c r="B9" s="8"/>
      <c r="C9" s="8"/>
      <c r="D9" s="23" t="s">
        <v>16</v>
      </c>
      <c r="E9" s="15">
        <v>6992</v>
      </c>
      <c r="F9" s="6">
        <v>3804</v>
      </c>
      <c r="G9" s="6">
        <v>2404</v>
      </c>
      <c r="H9" s="6">
        <v>784</v>
      </c>
      <c r="I9" s="6">
        <v>3219</v>
      </c>
      <c r="J9" s="6">
        <v>2696</v>
      </c>
      <c r="K9" s="6">
        <v>1077</v>
      </c>
      <c r="L9" s="6">
        <v>3394</v>
      </c>
      <c r="M9" s="6">
        <v>2601</v>
      </c>
      <c r="N9" s="6">
        <v>997</v>
      </c>
      <c r="O9" s="6">
        <v>3458</v>
      </c>
      <c r="P9" s="6">
        <v>2576</v>
      </c>
      <c r="Q9" s="6">
        <v>958</v>
      </c>
      <c r="R9" s="6">
        <v>3625</v>
      </c>
      <c r="S9" s="6">
        <v>2560</v>
      </c>
      <c r="T9" s="6">
        <v>807</v>
      </c>
      <c r="U9" s="52">
        <f>S9+R9+P9+O9+M9+L9+J9+I9+G9+F9</f>
        <v>30337</v>
      </c>
      <c r="V9" s="14">
        <v>86.7</v>
      </c>
      <c r="W9" s="6">
        <f>R9+O9+L9+I9+F9</f>
        <v>17500</v>
      </c>
      <c r="X9" s="6">
        <v>50</v>
      </c>
      <c r="Y9" s="6">
        <f>T9+Q9+N9+K9+H9</f>
        <v>4623</v>
      </c>
      <c r="Z9" s="6">
        <v>13.2</v>
      </c>
    </row>
    <row r="10" spans="1:26" ht="34.5" customHeight="1" x14ac:dyDescent="0.25">
      <c r="A10" s="6"/>
      <c r="B10" s="8"/>
      <c r="C10" s="8"/>
      <c r="D10" s="22" t="s">
        <v>17</v>
      </c>
      <c r="E10" s="15">
        <v>9761</v>
      </c>
      <c r="F10" s="6">
        <v>5843</v>
      </c>
      <c r="G10" s="6">
        <v>3092</v>
      </c>
      <c r="H10" s="6">
        <v>826</v>
      </c>
      <c r="I10" s="6">
        <v>4916</v>
      </c>
      <c r="J10" s="6">
        <v>3430</v>
      </c>
      <c r="K10" s="6">
        <v>1415</v>
      </c>
      <c r="L10" s="6">
        <v>5314</v>
      </c>
      <c r="M10" s="6">
        <v>3103</v>
      </c>
      <c r="N10" s="6">
        <v>1344</v>
      </c>
      <c r="O10" s="6">
        <v>4955</v>
      </c>
      <c r="P10" s="6">
        <v>3611</v>
      </c>
      <c r="Q10" s="6">
        <v>1195</v>
      </c>
      <c r="R10" s="6">
        <v>5639</v>
      </c>
      <c r="S10" s="6">
        <v>3153</v>
      </c>
      <c r="T10" s="6">
        <v>969</v>
      </c>
      <c r="U10" s="52">
        <v>43065</v>
      </c>
      <c r="V10" s="6">
        <v>88.2</v>
      </c>
      <c r="W10" s="13">
        <v>26667</v>
      </c>
      <c r="X10" s="6">
        <v>54.6</v>
      </c>
      <c r="Y10" s="6">
        <v>5749</v>
      </c>
      <c r="Z10" s="6">
        <v>11.7</v>
      </c>
    </row>
    <row r="11" spans="1:26" ht="15.75" x14ac:dyDescent="0.25">
      <c r="A11" s="6"/>
      <c r="B11" s="8"/>
      <c r="C11" s="8"/>
      <c r="D11" s="25" t="s">
        <v>10</v>
      </c>
      <c r="E11" s="25">
        <f>SUM(E6:E10)</f>
        <v>30699</v>
      </c>
      <c r="F11" s="25">
        <f t="shared" ref="F11:T11" si="0">SUM(F6:F10)</f>
        <v>15954</v>
      </c>
      <c r="G11" s="25">
        <f t="shared" si="0"/>
        <v>10674</v>
      </c>
      <c r="H11" s="25">
        <f t="shared" si="0"/>
        <v>4071</v>
      </c>
      <c r="I11" s="25">
        <f t="shared" si="0"/>
        <v>13579</v>
      </c>
      <c r="J11" s="25">
        <f t="shared" si="0"/>
        <v>11444</v>
      </c>
      <c r="K11" s="25">
        <f t="shared" si="0"/>
        <v>5676</v>
      </c>
      <c r="L11" s="25">
        <f t="shared" si="0"/>
        <v>14052</v>
      </c>
      <c r="M11" s="25">
        <f t="shared" si="0"/>
        <v>11190</v>
      </c>
      <c r="N11" s="25">
        <f t="shared" si="0"/>
        <v>5457</v>
      </c>
      <c r="O11" s="25">
        <f t="shared" si="0"/>
        <v>14066</v>
      </c>
      <c r="P11" s="25">
        <f t="shared" si="0"/>
        <v>11418</v>
      </c>
      <c r="Q11" s="25">
        <f t="shared" si="0"/>
        <v>5215</v>
      </c>
      <c r="R11" s="25">
        <f t="shared" si="0"/>
        <v>14921</v>
      </c>
      <c r="S11" s="25">
        <f t="shared" si="0"/>
        <v>11230</v>
      </c>
      <c r="T11" s="25">
        <f t="shared" si="0"/>
        <v>4548</v>
      </c>
      <c r="U11" s="53">
        <f>SUM(U6:U10)</f>
        <v>128537</v>
      </c>
      <c r="V11" s="1"/>
      <c r="W11" s="26">
        <v>72572</v>
      </c>
      <c r="X11" s="1"/>
      <c r="Y11" s="26">
        <v>24967</v>
      </c>
      <c r="Z11" s="8"/>
    </row>
    <row r="12" spans="1:26" ht="15.75" x14ac:dyDescent="0.25">
      <c r="A12" s="6"/>
      <c r="B12" s="8"/>
      <c r="C12" s="27"/>
      <c r="D12" s="28" t="s">
        <v>11</v>
      </c>
      <c r="E12" s="29">
        <v>100</v>
      </c>
      <c r="F12" s="30">
        <v>51.969119515293656</v>
      </c>
      <c r="G12" s="31">
        <v>34.700000000000003</v>
      </c>
      <c r="H12" s="31">
        <v>13.261018274210887</v>
      </c>
      <c r="I12" s="31">
        <v>44.232711163230071</v>
      </c>
      <c r="J12" s="31">
        <v>37.278087234111858</v>
      </c>
      <c r="K12" s="31">
        <v>18.489201602658067</v>
      </c>
      <c r="L12" s="31">
        <v>45.773477963451576</v>
      </c>
      <c r="M12" s="31">
        <v>36.450698719828004</v>
      </c>
      <c r="N12" s="31">
        <v>17.775823316720416</v>
      </c>
      <c r="O12" s="31">
        <v>45.819082054790059</v>
      </c>
      <c r="P12" s="31">
        <v>37.193393921626111</v>
      </c>
      <c r="Q12" s="31">
        <v>16.987524023583831</v>
      </c>
      <c r="R12" s="31">
        <v>48.604189061532949</v>
      </c>
      <c r="S12" s="31">
        <v>36.580996123652234</v>
      </c>
      <c r="T12" s="31">
        <v>14.814814814814815</v>
      </c>
      <c r="U12" s="54">
        <v>83.7</v>
      </c>
      <c r="V12" s="6"/>
      <c r="W12" s="15">
        <v>47.2</v>
      </c>
      <c r="X12" s="6"/>
      <c r="Y12" s="15">
        <v>16.2</v>
      </c>
      <c r="Z12" s="6"/>
    </row>
    <row r="13" spans="1:26" ht="47.25" x14ac:dyDescent="0.25">
      <c r="A13" s="6">
        <v>2</v>
      </c>
      <c r="B13" s="21" t="s">
        <v>41</v>
      </c>
      <c r="C13" s="7" t="s">
        <v>52</v>
      </c>
      <c r="D13" s="22" t="s">
        <v>13</v>
      </c>
      <c r="E13" s="15">
        <v>569</v>
      </c>
      <c r="F13" s="6">
        <v>126</v>
      </c>
      <c r="G13" s="6">
        <v>305</v>
      </c>
      <c r="H13" s="6">
        <v>138</v>
      </c>
      <c r="I13" s="6">
        <v>109</v>
      </c>
      <c r="J13" s="6">
        <v>282</v>
      </c>
      <c r="K13" s="6">
        <v>178</v>
      </c>
      <c r="L13" s="6">
        <v>100</v>
      </c>
      <c r="M13" s="6">
        <v>268</v>
      </c>
      <c r="N13" s="6">
        <v>201</v>
      </c>
      <c r="O13" s="6">
        <v>107</v>
      </c>
      <c r="P13" s="6">
        <v>287</v>
      </c>
      <c r="Q13" s="6">
        <v>175</v>
      </c>
      <c r="R13" s="6">
        <v>125</v>
      </c>
      <c r="S13" s="6">
        <v>289</v>
      </c>
      <c r="T13" s="6">
        <v>155</v>
      </c>
      <c r="U13" s="52">
        <f>S13+R13+P13+O13+M13+L13+J13+I13+G13+F13</f>
        <v>1998</v>
      </c>
      <c r="V13" s="6">
        <v>70.2</v>
      </c>
      <c r="W13" s="6">
        <f>R13+O13+L13+I13+F13</f>
        <v>567</v>
      </c>
      <c r="X13" s="6">
        <v>19.899999999999999</v>
      </c>
      <c r="Y13" s="6">
        <f>T13+Q13+N13+K13+H13</f>
        <v>847</v>
      </c>
      <c r="Z13" s="6">
        <v>29.7</v>
      </c>
    </row>
    <row r="14" spans="1:26" ht="15.75" x14ac:dyDescent="0.25">
      <c r="A14" s="6"/>
      <c r="B14" s="8"/>
      <c r="C14" s="8"/>
      <c r="D14" s="23" t="s">
        <v>14</v>
      </c>
      <c r="E14" s="25">
        <v>6423</v>
      </c>
      <c r="F14" s="32">
        <v>2559</v>
      </c>
      <c r="G14" s="32">
        <v>2797</v>
      </c>
      <c r="H14" s="32">
        <v>1067</v>
      </c>
      <c r="I14" s="32">
        <v>2344</v>
      </c>
      <c r="J14" s="32">
        <v>2717</v>
      </c>
      <c r="K14" s="32">
        <v>1362</v>
      </c>
      <c r="L14" s="32">
        <v>2155</v>
      </c>
      <c r="M14" s="32">
        <v>3058</v>
      </c>
      <c r="N14" s="32">
        <v>1210</v>
      </c>
      <c r="O14" s="32">
        <v>2240</v>
      </c>
      <c r="P14" s="32">
        <v>3027</v>
      </c>
      <c r="Q14" s="32">
        <v>1156</v>
      </c>
      <c r="R14" s="32">
        <v>2419</v>
      </c>
      <c r="S14" s="32">
        <v>2889</v>
      </c>
      <c r="T14" s="32">
        <v>1115</v>
      </c>
      <c r="U14" s="52">
        <f>S14+R14+P14+O14+M14+L14+J14+I14+G14+F14</f>
        <v>26205</v>
      </c>
      <c r="V14" s="6">
        <v>81.5</v>
      </c>
      <c r="W14" s="6">
        <f>R14+O14+L14+I14+F14</f>
        <v>11717</v>
      </c>
      <c r="X14" s="6">
        <v>36.4</v>
      </c>
      <c r="Y14" s="6">
        <f>T14+Q14+N14+K14+H14</f>
        <v>5910</v>
      </c>
      <c r="Z14" s="6">
        <v>18.399999999999999</v>
      </c>
    </row>
    <row r="15" spans="1:26" ht="15.75" x14ac:dyDescent="0.25">
      <c r="A15" s="6"/>
      <c r="B15" s="8"/>
      <c r="C15" s="8"/>
      <c r="D15" s="23" t="s">
        <v>15</v>
      </c>
      <c r="E15" s="25">
        <v>10151</v>
      </c>
      <c r="F15" s="32">
        <v>4576</v>
      </c>
      <c r="G15" s="32">
        <v>4480</v>
      </c>
      <c r="H15" s="32">
        <v>1095</v>
      </c>
      <c r="I15" s="32">
        <v>4040</v>
      </c>
      <c r="J15" s="32">
        <v>4231</v>
      </c>
      <c r="K15" s="32">
        <v>1880</v>
      </c>
      <c r="L15" s="32">
        <v>4285</v>
      </c>
      <c r="M15" s="32">
        <v>4132</v>
      </c>
      <c r="N15" s="32">
        <v>1734</v>
      </c>
      <c r="O15" s="32">
        <v>4019</v>
      </c>
      <c r="P15" s="32">
        <v>4447</v>
      </c>
      <c r="Q15" s="32">
        <v>1685</v>
      </c>
      <c r="R15" s="32">
        <v>4204</v>
      </c>
      <c r="S15" s="32">
        <v>4395</v>
      </c>
      <c r="T15" s="32">
        <v>1552</v>
      </c>
      <c r="U15" s="52">
        <f>S15+R15+P15+O15+M15+L15+J15+I15+G15+F15</f>
        <v>42809</v>
      </c>
      <c r="V15" s="6">
        <v>84.3</v>
      </c>
      <c r="W15" s="6">
        <f>R15+O15+L15+I15+F15</f>
        <v>21124</v>
      </c>
      <c r="X15" s="6">
        <v>41.6</v>
      </c>
      <c r="Y15" s="6">
        <f>T15+Q15+N15+K15+H15</f>
        <v>7946</v>
      </c>
      <c r="Z15" s="6">
        <v>15.6</v>
      </c>
    </row>
    <row r="16" spans="1:26" ht="15.75" x14ac:dyDescent="0.25">
      <c r="A16" s="6"/>
      <c r="B16" s="8"/>
      <c r="C16" s="8"/>
      <c r="D16" s="23" t="s">
        <v>16</v>
      </c>
      <c r="E16" s="25">
        <v>11501</v>
      </c>
      <c r="F16" s="32">
        <v>5766</v>
      </c>
      <c r="G16" s="32">
        <v>4655</v>
      </c>
      <c r="H16" s="32">
        <v>1080</v>
      </c>
      <c r="I16" s="32">
        <v>4692</v>
      </c>
      <c r="J16" s="32">
        <v>5286</v>
      </c>
      <c r="K16" s="32">
        <v>1523</v>
      </c>
      <c r="L16" s="32">
        <v>5131</v>
      </c>
      <c r="M16" s="32">
        <v>4941</v>
      </c>
      <c r="N16" s="32">
        <v>1429</v>
      </c>
      <c r="O16" s="32">
        <v>5135</v>
      </c>
      <c r="P16" s="32">
        <v>5086</v>
      </c>
      <c r="Q16" s="32">
        <v>1280</v>
      </c>
      <c r="R16" s="32">
        <v>5304</v>
      </c>
      <c r="S16" s="32">
        <v>4986</v>
      </c>
      <c r="T16" s="32">
        <v>1211</v>
      </c>
      <c r="U16" s="52">
        <f>S16+R16+P16+O16+M16+L16+J16+I16+G16+F16</f>
        <v>50982</v>
      </c>
      <c r="V16" s="6">
        <v>88.6</v>
      </c>
      <c r="W16" s="6">
        <f>R16+O16+L16+I16+F16</f>
        <v>26028</v>
      </c>
      <c r="X16" s="6">
        <v>45.2</v>
      </c>
      <c r="Y16" s="6">
        <f>T16+Q16+N16+K16+H16</f>
        <v>6523</v>
      </c>
      <c r="Z16" s="6">
        <v>11.3</v>
      </c>
    </row>
    <row r="17" spans="1:26" ht="31.5" x14ac:dyDescent="0.25">
      <c r="A17" s="6"/>
      <c r="B17" s="8"/>
      <c r="C17" s="8"/>
      <c r="D17" s="22" t="s">
        <v>17</v>
      </c>
      <c r="E17" s="15">
        <v>11126</v>
      </c>
      <c r="F17" s="6">
        <v>6036</v>
      </c>
      <c r="G17" s="6">
        <v>4033</v>
      </c>
      <c r="H17" s="6">
        <v>1057</v>
      </c>
      <c r="I17" s="6">
        <v>5146</v>
      </c>
      <c r="J17" s="6">
        <v>4519</v>
      </c>
      <c r="K17" s="6">
        <v>1461</v>
      </c>
      <c r="L17" s="6">
        <v>5441</v>
      </c>
      <c r="M17" s="6">
        <v>4416</v>
      </c>
      <c r="N17" s="6">
        <v>1269</v>
      </c>
      <c r="O17" s="6">
        <v>5230</v>
      </c>
      <c r="P17" s="6">
        <v>4599</v>
      </c>
      <c r="Q17" s="6">
        <v>1297</v>
      </c>
      <c r="R17" s="6">
        <v>5535</v>
      </c>
      <c r="S17" s="6">
        <v>4306</v>
      </c>
      <c r="T17" s="6">
        <v>1285</v>
      </c>
      <c r="U17" s="55">
        <v>49261</v>
      </c>
      <c r="V17" s="6">
        <v>88.5</v>
      </c>
      <c r="W17" s="13">
        <v>27388</v>
      </c>
      <c r="X17" s="6">
        <v>49.2</v>
      </c>
      <c r="Y17" s="13">
        <v>6369</v>
      </c>
      <c r="Z17" s="6">
        <v>11.4</v>
      </c>
    </row>
    <row r="18" spans="1:26" ht="15.75" x14ac:dyDescent="0.25">
      <c r="A18" s="6"/>
      <c r="B18" s="8"/>
      <c r="C18" s="8"/>
      <c r="D18" s="25" t="s">
        <v>10</v>
      </c>
      <c r="E18" s="25">
        <v>39770</v>
      </c>
      <c r="F18" s="25">
        <v>19063</v>
      </c>
      <c r="G18" s="25">
        <v>16270</v>
      </c>
      <c r="H18" s="25">
        <v>4437</v>
      </c>
      <c r="I18" s="25">
        <v>16331</v>
      </c>
      <c r="J18" s="25">
        <v>17035</v>
      </c>
      <c r="K18" s="25">
        <v>6404</v>
      </c>
      <c r="L18" s="25">
        <v>17112</v>
      </c>
      <c r="M18" s="25">
        <v>16815</v>
      </c>
      <c r="N18" s="25">
        <v>5843</v>
      </c>
      <c r="O18" s="25">
        <v>16731</v>
      </c>
      <c r="P18" s="25">
        <v>17446</v>
      </c>
      <c r="Q18" s="25">
        <v>5593</v>
      </c>
      <c r="R18" s="25">
        <v>17587</v>
      </c>
      <c r="S18" s="25">
        <v>16865</v>
      </c>
      <c r="T18" s="25">
        <v>5318</v>
      </c>
      <c r="U18" s="53">
        <f>SUM(U13:U17)</f>
        <v>171255</v>
      </c>
      <c r="V18" s="1"/>
      <c r="W18" s="26">
        <v>86824</v>
      </c>
      <c r="X18" s="1"/>
      <c r="Y18" s="26">
        <v>27595</v>
      </c>
      <c r="Z18" s="8"/>
    </row>
    <row r="19" spans="1:26" ht="15.75" x14ac:dyDescent="0.25">
      <c r="A19" s="6"/>
      <c r="B19" s="8"/>
      <c r="C19" s="27"/>
      <c r="D19" s="28" t="s">
        <v>11</v>
      </c>
      <c r="E19" s="29">
        <f>E18*100/E18</f>
        <v>100</v>
      </c>
      <c r="F19" s="30">
        <f>F18*100/E18</f>
        <v>47.933115413628364</v>
      </c>
      <c r="G19" s="31">
        <v>40.9</v>
      </c>
      <c r="H19" s="31">
        <f>H18*100/E18</f>
        <v>11.15665074176515</v>
      </c>
      <c r="I19" s="31">
        <f>I18*100/E18</f>
        <v>41.06361579079708</v>
      </c>
      <c r="J19" s="31">
        <f>J18*100/E18</f>
        <v>42.833794317324617</v>
      </c>
      <c r="K19" s="31">
        <f>K18*100/E18</f>
        <v>16.102589891878299</v>
      </c>
      <c r="L19" s="31">
        <f>L18*100/E18</f>
        <v>43.027407593663568</v>
      </c>
      <c r="M19" s="31">
        <f>M18*100/E18</f>
        <v>42.280613527784766</v>
      </c>
      <c r="N19" s="31">
        <f>N18*100/E18</f>
        <v>14.691978878551673</v>
      </c>
      <c r="O19" s="31">
        <f>O18*100/E18</f>
        <v>42.069399044505907</v>
      </c>
      <c r="P19" s="31">
        <f>P18*100/E18</f>
        <v>43.867236610510432</v>
      </c>
      <c r="Q19" s="31">
        <f>Q18*100/E18</f>
        <v>14.063364344983656</v>
      </c>
      <c r="R19" s="31">
        <f>R18*100/E18</f>
        <v>44.221775207442796</v>
      </c>
      <c r="S19" s="31">
        <f>S18*100/E18</f>
        <v>42.406336434498364</v>
      </c>
      <c r="T19" s="31">
        <f>T18*100/E18</f>
        <v>13.371888358058838</v>
      </c>
      <c r="U19" s="56">
        <v>86.1</v>
      </c>
      <c r="V19" s="6"/>
      <c r="W19" s="15">
        <v>43.6</v>
      </c>
      <c r="X19" s="6"/>
      <c r="Y19" s="15">
        <v>13.8</v>
      </c>
      <c r="Z19" s="6"/>
    </row>
    <row r="20" spans="1:26" ht="47.25" x14ac:dyDescent="0.25">
      <c r="A20" s="6">
        <v>3</v>
      </c>
      <c r="B20" s="21" t="s">
        <v>22</v>
      </c>
      <c r="C20" s="7" t="s">
        <v>43</v>
      </c>
      <c r="D20" s="22" t="s">
        <v>13</v>
      </c>
      <c r="E20" s="15">
        <v>1021</v>
      </c>
      <c r="F20" s="6">
        <v>396</v>
      </c>
      <c r="G20" s="6">
        <v>466</v>
      </c>
      <c r="H20" s="6">
        <v>159</v>
      </c>
      <c r="I20" s="6">
        <v>412</v>
      </c>
      <c r="J20" s="6">
        <v>457</v>
      </c>
      <c r="K20" s="6">
        <v>152</v>
      </c>
      <c r="L20" s="6">
        <v>384</v>
      </c>
      <c r="M20" s="6">
        <v>462</v>
      </c>
      <c r="N20" s="6">
        <v>175</v>
      </c>
      <c r="O20" s="6">
        <v>412</v>
      </c>
      <c r="P20" s="6">
        <v>443</v>
      </c>
      <c r="Q20" s="6">
        <v>166</v>
      </c>
      <c r="R20" s="6">
        <v>392</v>
      </c>
      <c r="S20" s="6">
        <v>459</v>
      </c>
      <c r="T20" s="6">
        <v>170</v>
      </c>
      <c r="U20" s="52">
        <f>S20+R20+P20+O20+M20+L20+J20+I20+G20+F20</f>
        <v>4283</v>
      </c>
      <c r="V20" s="6">
        <v>83.8</v>
      </c>
      <c r="W20" s="6">
        <f>R20+O20+I20+L20+F20</f>
        <v>1996</v>
      </c>
      <c r="X20" s="6">
        <v>39</v>
      </c>
      <c r="Y20" s="6">
        <f>T20+Q20+N20+K20+H20</f>
        <v>822</v>
      </c>
      <c r="Z20" s="6">
        <v>16.100000000000001</v>
      </c>
    </row>
    <row r="21" spans="1:26" ht="15.75" x14ac:dyDescent="0.25">
      <c r="A21" s="6"/>
      <c r="B21" s="8"/>
      <c r="C21" s="8"/>
      <c r="D21" s="23" t="s">
        <v>14</v>
      </c>
      <c r="E21" s="25">
        <v>6741</v>
      </c>
      <c r="F21" s="32">
        <v>2794</v>
      </c>
      <c r="G21" s="32">
        <v>3044</v>
      </c>
      <c r="H21" s="32">
        <v>903</v>
      </c>
      <c r="I21" s="32">
        <v>2564</v>
      </c>
      <c r="J21" s="32">
        <v>3074</v>
      </c>
      <c r="K21" s="32">
        <v>1103</v>
      </c>
      <c r="L21" s="32">
        <v>2696</v>
      </c>
      <c r="M21" s="32">
        <v>3055</v>
      </c>
      <c r="N21" s="32">
        <v>990</v>
      </c>
      <c r="O21" s="32">
        <v>2696</v>
      </c>
      <c r="P21" s="32">
        <v>3107</v>
      </c>
      <c r="Q21" s="32">
        <v>938</v>
      </c>
      <c r="R21" s="32">
        <v>2862</v>
      </c>
      <c r="S21" s="32">
        <v>2987</v>
      </c>
      <c r="T21" s="32">
        <v>892</v>
      </c>
      <c r="U21" s="52">
        <f>S21+R21+P21+O21+M21+L21+J21+I21+G21+F21</f>
        <v>28879</v>
      </c>
      <c r="V21" s="6">
        <v>85.6</v>
      </c>
      <c r="W21" s="6">
        <f>R21+O21+L21+I21+F21</f>
        <v>13612</v>
      </c>
      <c r="X21" s="6">
        <v>40.299999999999997</v>
      </c>
      <c r="Y21" s="6">
        <f>T21+Q21+N21+K21+H21</f>
        <v>4826</v>
      </c>
      <c r="Z21" s="6">
        <v>14.3</v>
      </c>
    </row>
    <row r="22" spans="1:26" ht="15.75" x14ac:dyDescent="0.25">
      <c r="A22" s="6"/>
      <c r="B22" s="8"/>
      <c r="C22" s="8"/>
      <c r="D22" s="23" t="s">
        <v>15</v>
      </c>
      <c r="E22" s="25">
        <v>14045</v>
      </c>
      <c r="F22" s="32">
        <v>6118</v>
      </c>
      <c r="G22" s="32">
        <v>7177</v>
      </c>
      <c r="H22" s="32">
        <v>750</v>
      </c>
      <c r="I22" s="32">
        <v>6223</v>
      </c>
      <c r="J22" s="32">
        <v>6805</v>
      </c>
      <c r="K22" s="32">
        <v>1017</v>
      </c>
      <c r="L22" s="32">
        <v>5256</v>
      </c>
      <c r="M22" s="32">
        <v>7753</v>
      </c>
      <c r="N22" s="32">
        <v>1036</v>
      </c>
      <c r="O22" s="32">
        <v>5570</v>
      </c>
      <c r="P22" s="32">
        <v>7468</v>
      </c>
      <c r="Q22" s="32">
        <v>1007</v>
      </c>
      <c r="R22" s="32">
        <v>6386</v>
      </c>
      <c r="S22" s="32">
        <v>6737</v>
      </c>
      <c r="T22" s="32">
        <v>922</v>
      </c>
      <c r="U22" s="52">
        <f>S22+R22+P22+O22+M22+L22+J22+I22+G22+F22</f>
        <v>65493</v>
      </c>
      <c r="V22" s="6">
        <v>93.2</v>
      </c>
      <c r="W22" s="6">
        <f>R22+O22+L22+I22+F22</f>
        <v>29553</v>
      </c>
      <c r="X22" s="6">
        <v>42</v>
      </c>
      <c r="Y22" s="6">
        <f>T22+Q22+N22+K22+H22</f>
        <v>4732</v>
      </c>
      <c r="Z22" s="6">
        <v>6.7</v>
      </c>
    </row>
    <row r="23" spans="1:26" ht="15.75" x14ac:dyDescent="0.25">
      <c r="A23" s="6"/>
      <c r="B23" s="8"/>
      <c r="C23" s="8"/>
      <c r="D23" s="23" t="s">
        <v>16</v>
      </c>
      <c r="E23" s="25">
        <v>14862</v>
      </c>
      <c r="F23" s="32">
        <v>6754</v>
      </c>
      <c r="G23" s="32">
        <v>7481</v>
      </c>
      <c r="H23" s="32">
        <v>627</v>
      </c>
      <c r="I23" s="32">
        <v>7008</v>
      </c>
      <c r="J23" s="32">
        <v>7131</v>
      </c>
      <c r="K23" s="32">
        <v>723</v>
      </c>
      <c r="L23" s="32">
        <v>7263</v>
      </c>
      <c r="M23" s="32">
        <v>6796</v>
      </c>
      <c r="N23" s="32">
        <v>803</v>
      </c>
      <c r="O23" s="32">
        <v>6425</v>
      </c>
      <c r="P23" s="32">
        <v>7730</v>
      </c>
      <c r="Q23" s="32">
        <v>707</v>
      </c>
      <c r="R23" s="32">
        <v>6931</v>
      </c>
      <c r="S23" s="32">
        <v>7206</v>
      </c>
      <c r="T23" s="32">
        <v>725</v>
      </c>
      <c r="U23" s="52">
        <f>S23+R23+P23+O23+M23+L23+J23+I23+G23+F23</f>
        <v>70725</v>
      </c>
      <c r="V23" s="6">
        <v>95.1</v>
      </c>
      <c r="W23" s="6">
        <f>R23+O23+L23+I23+F23</f>
        <v>34381</v>
      </c>
      <c r="X23" s="6">
        <v>46.2</v>
      </c>
      <c r="Y23" s="6">
        <f>T23+Q23+N23+K23+H23</f>
        <v>3585</v>
      </c>
      <c r="Z23" s="6">
        <v>4.8</v>
      </c>
    </row>
    <row r="24" spans="1:26" ht="31.5" x14ac:dyDescent="0.25">
      <c r="A24" s="6"/>
      <c r="B24" s="8"/>
      <c r="C24" s="8"/>
      <c r="D24" s="22" t="s">
        <v>17</v>
      </c>
      <c r="E24" s="15">
        <v>16985</v>
      </c>
      <c r="F24" s="12">
        <v>7450.4400000000005</v>
      </c>
      <c r="G24" s="6">
        <v>8779</v>
      </c>
      <c r="H24" s="6">
        <v>756</v>
      </c>
      <c r="I24" s="12">
        <v>6089.038461538461</v>
      </c>
      <c r="J24" s="12">
        <v>10021.884615384615</v>
      </c>
      <c r="K24" s="12">
        <v>874.07692307692309</v>
      </c>
      <c r="L24" s="6">
        <v>6461</v>
      </c>
      <c r="M24" s="12">
        <v>9618.1333333333332</v>
      </c>
      <c r="N24" s="6">
        <v>906</v>
      </c>
      <c r="O24" s="6">
        <v>7407</v>
      </c>
      <c r="P24" s="6">
        <v>8714</v>
      </c>
      <c r="Q24" s="6">
        <v>864</v>
      </c>
      <c r="R24" s="12">
        <v>8011.1886792452833</v>
      </c>
      <c r="S24" s="12">
        <v>8068.0377358490568</v>
      </c>
      <c r="T24" s="12">
        <v>905.7735849056603</v>
      </c>
      <c r="U24" s="55">
        <v>80619</v>
      </c>
      <c r="V24" s="14">
        <v>94.9</v>
      </c>
      <c r="W24" s="13">
        <v>35418</v>
      </c>
      <c r="X24" s="6">
        <v>41.7</v>
      </c>
      <c r="Y24" s="13">
        <v>4306</v>
      </c>
      <c r="Z24" s="14">
        <v>5</v>
      </c>
    </row>
    <row r="25" spans="1:26" ht="15.75" x14ac:dyDescent="0.25">
      <c r="A25" s="6"/>
      <c r="B25" s="8"/>
      <c r="C25" s="8"/>
      <c r="D25" s="25" t="s">
        <v>10</v>
      </c>
      <c r="E25" s="25">
        <f t="shared" ref="E25:T25" si="1">SUM(E20:E24)</f>
        <v>53654</v>
      </c>
      <c r="F25" s="33">
        <f t="shared" si="1"/>
        <v>23512.440000000002</v>
      </c>
      <c r="G25" s="25">
        <f t="shared" si="1"/>
        <v>26947</v>
      </c>
      <c r="H25" s="25">
        <f t="shared" si="1"/>
        <v>3195</v>
      </c>
      <c r="I25" s="33">
        <f t="shared" si="1"/>
        <v>22296.038461538461</v>
      </c>
      <c r="J25" s="33">
        <f t="shared" si="1"/>
        <v>27488.884615384617</v>
      </c>
      <c r="K25" s="33">
        <f t="shared" si="1"/>
        <v>3869.0769230769229</v>
      </c>
      <c r="L25" s="25">
        <f t="shared" si="1"/>
        <v>22060</v>
      </c>
      <c r="M25" s="33">
        <f t="shared" si="1"/>
        <v>27684.133333333331</v>
      </c>
      <c r="N25" s="25">
        <f t="shared" si="1"/>
        <v>3910</v>
      </c>
      <c r="O25" s="25">
        <f t="shared" si="1"/>
        <v>22510</v>
      </c>
      <c r="P25" s="25">
        <f t="shared" si="1"/>
        <v>27462</v>
      </c>
      <c r="Q25" s="25">
        <f t="shared" si="1"/>
        <v>3682</v>
      </c>
      <c r="R25" s="33">
        <f t="shared" si="1"/>
        <v>24582.188679245282</v>
      </c>
      <c r="S25" s="33">
        <f t="shared" si="1"/>
        <v>25457.037735849059</v>
      </c>
      <c r="T25" s="33">
        <f t="shared" si="1"/>
        <v>3614.7735849056603</v>
      </c>
      <c r="U25" s="53">
        <f>SUM(U20:U24)</f>
        <v>249999</v>
      </c>
      <c r="V25" s="1"/>
      <c r="W25" s="26">
        <v>114960</v>
      </c>
      <c r="X25" s="1"/>
      <c r="Y25" s="26">
        <v>18271</v>
      </c>
      <c r="Z25" s="8"/>
    </row>
    <row r="26" spans="1:26" ht="15.75" x14ac:dyDescent="0.25">
      <c r="A26" s="6"/>
      <c r="B26" s="8"/>
      <c r="C26" s="27"/>
      <c r="D26" s="28" t="s">
        <v>11</v>
      </c>
      <c r="E26" s="29">
        <f>E25*100/E25</f>
        <v>100</v>
      </c>
      <c r="F26" s="30">
        <f>F25*100/E25</f>
        <v>43.822343161740037</v>
      </c>
      <c r="G26" s="31">
        <v>50.2</v>
      </c>
      <c r="H26" s="31">
        <f>H25*100/E25</f>
        <v>5.9548216349200436</v>
      </c>
      <c r="I26" s="31">
        <f>I25*100/E25</f>
        <v>41.555221347035562</v>
      </c>
      <c r="J26" s="31">
        <f>J25*100/E25</f>
        <v>51.233616534432876</v>
      </c>
      <c r="K26" s="31">
        <f>K25*100/E25</f>
        <v>7.2111621185315595</v>
      </c>
      <c r="L26" s="31">
        <f>L25*100/E25</f>
        <v>41.115294293062959</v>
      </c>
      <c r="M26" s="31">
        <f>M25*100/E25</f>
        <v>51.597519911531911</v>
      </c>
      <c r="N26" s="31">
        <f>N25*100/E25</f>
        <v>7.2874343012636524</v>
      </c>
      <c r="O26" s="31">
        <f>O25*100/E25</f>
        <v>41.954001565586907</v>
      </c>
      <c r="P26" s="31">
        <f>P25*100/E25</f>
        <v>51.183509151228243</v>
      </c>
      <c r="Q26" s="31">
        <f>Q25*100/E25</f>
        <v>6.8624892831848507</v>
      </c>
      <c r="R26" s="31">
        <f>R25*100/E25</f>
        <v>45.816134266308723</v>
      </c>
      <c r="S26" s="31">
        <f>S25*100/E25</f>
        <v>47.446672635496064</v>
      </c>
      <c r="T26" s="31">
        <f>T25*100/E25</f>
        <v>6.7371930981952142</v>
      </c>
      <c r="U26" s="56">
        <v>93.1</v>
      </c>
      <c r="V26" s="6"/>
      <c r="W26" s="15">
        <v>42.8</v>
      </c>
      <c r="X26" s="6"/>
      <c r="Y26" s="15">
        <v>6.8</v>
      </c>
      <c r="Z26" s="6"/>
    </row>
    <row r="27" spans="1:26" ht="47.25" x14ac:dyDescent="0.25">
      <c r="A27" s="6">
        <v>4</v>
      </c>
      <c r="B27" s="21" t="s">
        <v>23</v>
      </c>
      <c r="C27" s="8" t="s">
        <v>57</v>
      </c>
      <c r="D27" s="22" t="s">
        <v>13</v>
      </c>
      <c r="E27" s="15">
        <v>1830</v>
      </c>
      <c r="F27" s="6">
        <v>523</v>
      </c>
      <c r="G27" s="6">
        <v>782</v>
      </c>
      <c r="H27" s="6">
        <v>525</v>
      </c>
      <c r="I27" s="6">
        <v>484</v>
      </c>
      <c r="J27" s="6">
        <v>704</v>
      </c>
      <c r="K27" s="6">
        <v>642</v>
      </c>
      <c r="L27" s="6">
        <v>501</v>
      </c>
      <c r="M27" s="6">
        <v>849</v>
      </c>
      <c r="N27" s="6">
        <v>480</v>
      </c>
      <c r="O27" s="6">
        <v>518</v>
      </c>
      <c r="P27" s="6">
        <v>695</v>
      </c>
      <c r="Q27" s="6">
        <v>617</v>
      </c>
      <c r="R27" s="6">
        <v>608</v>
      </c>
      <c r="S27" s="6">
        <v>760</v>
      </c>
      <c r="T27" s="6">
        <v>462</v>
      </c>
      <c r="U27" s="52">
        <f>S27+R27+P27+O27+M27+L27+J27+I27+G27+F27</f>
        <v>6424</v>
      </c>
      <c r="V27" s="6">
        <v>70.2</v>
      </c>
      <c r="W27" s="6">
        <f>R27+O27+L27+I27+F27</f>
        <v>2634</v>
      </c>
      <c r="X27" s="6">
        <v>28.7</v>
      </c>
      <c r="Y27" s="6">
        <f>T27+Q27+N27+K27+H27</f>
        <v>2726</v>
      </c>
      <c r="Z27" s="6">
        <v>29.7</v>
      </c>
    </row>
    <row r="28" spans="1:26" ht="15.75" x14ac:dyDescent="0.25">
      <c r="A28" s="6"/>
      <c r="B28" s="8"/>
      <c r="C28" s="8"/>
      <c r="D28" s="23" t="s">
        <v>14</v>
      </c>
      <c r="E28" s="25">
        <v>14246</v>
      </c>
      <c r="F28" s="32">
        <v>5089</v>
      </c>
      <c r="G28" s="32">
        <v>5450</v>
      </c>
      <c r="H28" s="32">
        <v>3707</v>
      </c>
      <c r="I28" s="32">
        <v>5354</v>
      </c>
      <c r="J28" s="32">
        <v>5604</v>
      </c>
      <c r="K28" s="32">
        <v>3288</v>
      </c>
      <c r="L28" s="32">
        <v>5489</v>
      </c>
      <c r="M28" s="32">
        <v>5902</v>
      </c>
      <c r="N28" s="32">
        <v>2855</v>
      </c>
      <c r="O28" s="32">
        <v>4916</v>
      </c>
      <c r="P28" s="32">
        <v>5426</v>
      </c>
      <c r="Q28" s="32">
        <v>3904</v>
      </c>
      <c r="R28" s="32">
        <v>5095</v>
      </c>
      <c r="S28" s="32">
        <v>5370</v>
      </c>
      <c r="T28" s="32">
        <v>3781</v>
      </c>
      <c r="U28" s="52">
        <f>S28+R28+P28+O28+M28+L28+J28+I28+G28+F28</f>
        <v>53695</v>
      </c>
      <c r="V28" s="6">
        <v>75.3</v>
      </c>
      <c r="W28" s="6">
        <f>R28+O28+L28+I28+F28</f>
        <v>25943</v>
      </c>
      <c r="X28" s="6">
        <v>36.4</v>
      </c>
      <c r="Y28" s="6">
        <f>T28+Q28+N28+K28+H28</f>
        <v>17535</v>
      </c>
      <c r="Z28" s="6">
        <v>24.6</v>
      </c>
    </row>
    <row r="29" spans="1:26" ht="15.75" x14ac:dyDescent="0.25">
      <c r="A29" s="6"/>
      <c r="B29" s="8"/>
      <c r="C29" s="8"/>
      <c r="D29" s="23" t="s">
        <v>15</v>
      </c>
      <c r="E29" s="25">
        <v>28841</v>
      </c>
      <c r="F29" s="32">
        <v>13234</v>
      </c>
      <c r="G29" s="32">
        <v>10840</v>
      </c>
      <c r="H29" s="32">
        <v>4767</v>
      </c>
      <c r="I29" s="32">
        <v>12619</v>
      </c>
      <c r="J29" s="32">
        <v>10826</v>
      </c>
      <c r="K29" s="32">
        <v>5396</v>
      </c>
      <c r="L29" s="32">
        <v>12058</v>
      </c>
      <c r="M29" s="32">
        <v>10878</v>
      </c>
      <c r="N29" s="32">
        <v>5905</v>
      </c>
      <c r="O29" s="32">
        <v>12571</v>
      </c>
      <c r="P29" s="32">
        <v>10942</v>
      </c>
      <c r="Q29" s="32">
        <v>5328</v>
      </c>
      <c r="R29" s="32">
        <v>12579</v>
      </c>
      <c r="S29" s="32">
        <v>10818</v>
      </c>
      <c r="T29" s="32">
        <v>5444</v>
      </c>
      <c r="U29" s="52">
        <f>S29+R29+P29+O29+M29+L29+J29+I29+G29+F29</f>
        <v>117365</v>
      </c>
      <c r="V29" s="6">
        <v>81.3</v>
      </c>
      <c r="W29" s="6">
        <f>R29+O29+L29+I29+F29</f>
        <v>63061</v>
      </c>
      <c r="X29" s="6">
        <v>43.7</v>
      </c>
      <c r="Y29" s="6">
        <f>T29+Q29+N29+K29+H29</f>
        <v>26840</v>
      </c>
      <c r="Z29" s="6">
        <v>18.600000000000001</v>
      </c>
    </row>
    <row r="30" spans="1:26" ht="15.75" x14ac:dyDescent="0.25">
      <c r="A30" s="6"/>
      <c r="B30" s="8"/>
      <c r="C30" s="8"/>
      <c r="D30" s="23" t="s">
        <v>16</v>
      </c>
      <c r="E30" s="25">
        <v>27842</v>
      </c>
      <c r="F30" s="32">
        <v>13949</v>
      </c>
      <c r="G30" s="32">
        <v>9946</v>
      </c>
      <c r="H30" s="32">
        <v>3947</v>
      </c>
      <c r="I30" s="32">
        <v>12480</v>
      </c>
      <c r="J30" s="32">
        <v>11174</v>
      </c>
      <c r="K30" s="32">
        <v>4188</v>
      </c>
      <c r="L30" s="32">
        <v>13343</v>
      </c>
      <c r="M30" s="32">
        <v>9978</v>
      </c>
      <c r="N30" s="32">
        <v>4521</v>
      </c>
      <c r="O30" s="32">
        <v>13314</v>
      </c>
      <c r="P30" s="32">
        <v>11159</v>
      </c>
      <c r="Q30" s="32">
        <v>3369</v>
      </c>
      <c r="R30" s="32">
        <v>13117</v>
      </c>
      <c r="S30" s="32">
        <v>10885</v>
      </c>
      <c r="T30" s="32">
        <v>3840</v>
      </c>
      <c r="U30" s="52">
        <f>S30+R30+P30+O30+M30+L30+J30+I30+G30+F30</f>
        <v>119345</v>
      </c>
      <c r="V30" s="6">
        <v>85.7</v>
      </c>
      <c r="W30" s="6">
        <f>R30+O30+L30+I30+F30</f>
        <v>66203</v>
      </c>
      <c r="X30" s="6">
        <v>47.5</v>
      </c>
      <c r="Y30" s="6">
        <f>T30+Q30+N30+K30+H30</f>
        <v>19865</v>
      </c>
      <c r="Z30" s="6">
        <v>14.2</v>
      </c>
    </row>
    <row r="31" spans="1:26" ht="31.5" x14ac:dyDescent="0.25">
      <c r="A31" s="6"/>
      <c r="B31" s="8"/>
      <c r="C31" s="8"/>
      <c r="D31" s="22" t="s">
        <v>17</v>
      </c>
      <c r="E31" s="15">
        <v>33361</v>
      </c>
      <c r="F31" s="6">
        <v>15910</v>
      </c>
      <c r="G31" s="6">
        <v>12042</v>
      </c>
      <c r="H31" s="6">
        <v>5409</v>
      </c>
      <c r="I31" s="6">
        <v>14820</v>
      </c>
      <c r="J31" s="6">
        <v>12517</v>
      </c>
      <c r="K31" s="6">
        <v>6024</v>
      </c>
      <c r="L31" s="6">
        <v>15113</v>
      </c>
      <c r="M31" s="6">
        <v>11311</v>
      </c>
      <c r="N31" s="6">
        <v>6937</v>
      </c>
      <c r="O31" s="6">
        <v>14319</v>
      </c>
      <c r="P31" s="6">
        <v>12821</v>
      </c>
      <c r="Q31" s="6">
        <v>6221</v>
      </c>
      <c r="R31" s="6">
        <v>15181</v>
      </c>
      <c r="S31" s="6">
        <v>12383</v>
      </c>
      <c r="T31" s="6">
        <v>5797</v>
      </c>
      <c r="U31" s="55">
        <v>136417</v>
      </c>
      <c r="V31" s="6">
        <v>81.7</v>
      </c>
      <c r="W31" s="13">
        <v>75343</v>
      </c>
      <c r="X31" s="6">
        <v>45.1</v>
      </c>
      <c r="Y31" s="13">
        <v>30388</v>
      </c>
      <c r="Z31" s="6">
        <v>18.2</v>
      </c>
    </row>
    <row r="32" spans="1:26" ht="15.75" x14ac:dyDescent="0.25">
      <c r="A32" s="6"/>
      <c r="B32" s="8"/>
      <c r="C32" s="8"/>
      <c r="D32" s="25" t="s">
        <v>10</v>
      </c>
      <c r="E32" s="25">
        <v>106120</v>
      </c>
      <c r="F32" s="25">
        <v>48705</v>
      </c>
      <c r="G32" s="25">
        <v>39060</v>
      </c>
      <c r="H32" s="25">
        <v>18355</v>
      </c>
      <c r="I32" s="25">
        <v>45757</v>
      </c>
      <c r="J32" s="25">
        <v>40825</v>
      </c>
      <c r="K32" s="25">
        <v>19538</v>
      </c>
      <c r="L32" s="25">
        <v>46504</v>
      </c>
      <c r="M32" s="25">
        <v>38918</v>
      </c>
      <c r="N32" s="25">
        <v>20698</v>
      </c>
      <c r="O32" s="25">
        <v>45638</v>
      </c>
      <c r="P32" s="25">
        <v>41043</v>
      </c>
      <c r="Q32" s="25">
        <v>19439</v>
      </c>
      <c r="R32" s="25">
        <v>46580</v>
      </c>
      <c r="S32" s="25">
        <v>40216</v>
      </c>
      <c r="T32" s="25">
        <v>19324</v>
      </c>
      <c r="U32" s="53">
        <f>SUM(U27:U31)</f>
        <v>433246</v>
      </c>
      <c r="V32" s="1"/>
      <c r="W32" s="26">
        <v>233184</v>
      </c>
      <c r="X32" s="1"/>
      <c r="Y32" s="26">
        <v>97354</v>
      </c>
      <c r="Z32" s="8"/>
    </row>
    <row r="33" spans="1:26" ht="15.75" x14ac:dyDescent="0.25">
      <c r="A33" s="6"/>
      <c r="B33" s="8"/>
      <c r="C33" s="27"/>
      <c r="D33" s="28" t="s">
        <v>11</v>
      </c>
      <c r="E33" s="29">
        <f>E32*100/E32</f>
        <v>100</v>
      </c>
      <c r="F33" s="30">
        <f>F32*100/E32</f>
        <v>45.896155295891447</v>
      </c>
      <c r="G33" s="31">
        <v>36.799999999999997</v>
      </c>
      <c r="H33" s="31">
        <f>H32*100/E32</f>
        <v>17.296456841311723</v>
      </c>
      <c r="I33" s="31">
        <f>I32*100/E32</f>
        <v>43.118168111571805</v>
      </c>
      <c r="J33" s="31">
        <f>J32*100/E32</f>
        <v>38.470599321522805</v>
      </c>
      <c r="K33" s="31">
        <f>K32*100/E32</f>
        <v>18.41123256690539</v>
      </c>
      <c r="L33" s="31">
        <f>L32*100/E32</f>
        <v>43.822088202035431</v>
      </c>
      <c r="M33" s="31">
        <f>M32*100/E32</f>
        <v>36.673577082548057</v>
      </c>
      <c r="N33" s="31">
        <f>N32*100/E32</f>
        <v>19.504334715416508</v>
      </c>
      <c r="O33" s="31">
        <f>O32*100/E32</f>
        <v>43.006030908405577</v>
      </c>
      <c r="P33" s="31">
        <f>P32*100/E32</f>
        <v>38.676027139087822</v>
      </c>
      <c r="Q33" s="31">
        <f>Q32*100/E32</f>
        <v>18.317941952506597</v>
      </c>
      <c r="R33" s="31">
        <f>R32*100/E32</f>
        <v>43.893705239351675</v>
      </c>
      <c r="S33" s="31">
        <f>S32*100/E32</f>
        <v>37.896720693554464</v>
      </c>
      <c r="T33" s="31">
        <f>T32*100/E32</f>
        <v>18.209574067093858</v>
      </c>
      <c r="U33" s="56">
        <v>81.599999999999994</v>
      </c>
      <c r="V33" s="6"/>
      <c r="W33" s="15">
        <v>43.9</v>
      </c>
      <c r="X33" s="6"/>
      <c r="Y33" s="15">
        <v>18.3</v>
      </c>
      <c r="Z33" s="6"/>
    </row>
    <row r="34" spans="1:26" ht="47.25" x14ac:dyDescent="0.25">
      <c r="A34" s="6">
        <v>5</v>
      </c>
      <c r="B34" s="34" t="s">
        <v>24</v>
      </c>
      <c r="C34" s="7" t="s">
        <v>44</v>
      </c>
      <c r="D34" s="22" t="s">
        <v>13</v>
      </c>
      <c r="E34" s="15">
        <v>1539</v>
      </c>
      <c r="F34" s="6">
        <v>443</v>
      </c>
      <c r="G34" s="6">
        <v>631</v>
      </c>
      <c r="H34" s="6">
        <v>465</v>
      </c>
      <c r="I34" s="6">
        <v>349</v>
      </c>
      <c r="J34" s="6">
        <v>596</v>
      </c>
      <c r="K34" s="6">
        <v>594</v>
      </c>
      <c r="L34" s="6">
        <v>342</v>
      </c>
      <c r="M34" s="6">
        <v>634</v>
      </c>
      <c r="N34" s="6">
        <v>563</v>
      </c>
      <c r="O34" s="6">
        <v>407</v>
      </c>
      <c r="P34" s="6">
        <v>600</v>
      </c>
      <c r="Q34" s="6">
        <v>532</v>
      </c>
      <c r="R34" s="6">
        <v>443</v>
      </c>
      <c r="S34" s="6">
        <v>613</v>
      </c>
      <c r="T34" s="6">
        <v>483</v>
      </c>
      <c r="U34" s="52">
        <f>S34+R34+P34+O34+M34+L34+J34+I34+G34+F34</f>
        <v>5058</v>
      </c>
      <c r="V34" s="6">
        <v>65.7</v>
      </c>
      <c r="W34" s="6">
        <f>R34+O34+L34+I34+F34</f>
        <v>1984</v>
      </c>
      <c r="X34" s="6">
        <v>25.7</v>
      </c>
      <c r="Y34" s="6">
        <f>T34+Q34+N34+K34+H34</f>
        <v>2637</v>
      </c>
      <c r="Z34" s="6">
        <v>34.200000000000003</v>
      </c>
    </row>
    <row r="35" spans="1:26" ht="15.75" x14ac:dyDescent="0.25">
      <c r="A35" s="6"/>
      <c r="B35" s="8"/>
      <c r="C35" s="8"/>
      <c r="D35" s="23" t="s">
        <v>14</v>
      </c>
      <c r="E35" s="15">
        <v>6476</v>
      </c>
      <c r="F35" s="6">
        <v>2254</v>
      </c>
      <c r="G35" s="6">
        <v>2334</v>
      </c>
      <c r="H35" s="6">
        <v>1888</v>
      </c>
      <c r="I35" s="6">
        <v>1958</v>
      </c>
      <c r="J35" s="6">
        <v>2425</v>
      </c>
      <c r="K35" s="6">
        <v>2093</v>
      </c>
      <c r="L35" s="6">
        <v>1962</v>
      </c>
      <c r="M35" s="6">
        <v>2459</v>
      </c>
      <c r="N35" s="6">
        <v>2055</v>
      </c>
      <c r="O35" s="6">
        <v>2126</v>
      </c>
      <c r="P35" s="6">
        <v>2358</v>
      </c>
      <c r="Q35" s="6">
        <v>1992</v>
      </c>
      <c r="R35" s="6">
        <v>2136</v>
      </c>
      <c r="S35" s="6">
        <v>2311</v>
      </c>
      <c r="T35" s="6">
        <v>2029</v>
      </c>
      <c r="U35" s="52">
        <f>S35+R35+P35+O35+M35+L35+J35+I35+G35+F35</f>
        <v>22323</v>
      </c>
      <c r="V35" s="6">
        <v>68.900000000000006</v>
      </c>
      <c r="W35" s="6">
        <f>R35+O35+L35+I35+F35</f>
        <v>10436</v>
      </c>
      <c r="X35" s="6">
        <v>32.200000000000003</v>
      </c>
      <c r="Y35" s="6">
        <f>T35+Q35+N35+K35+H35</f>
        <v>10057</v>
      </c>
      <c r="Z35" s="6">
        <v>31</v>
      </c>
    </row>
    <row r="36" spans="1:26" ht="15.75" x14ac:dyDescent="0.25">
      <c r="A36" s="6"/>
      <c r="B36" s="8"/>
      <c r="C36" s="8"/>
      <c r="D36" s="23" t="s">
        <v>15</v>
      </c>
      <c r="E36" s="15">
        <v>10301</v>
      </c>
      <c r="F36" s="6">
        <v>3818</v>
      </c>
      <c r="G36" s="6">
        <v>3611</v>
      </c>
      <c r="H36" s="6">
        <v>2872</v>
      </c>
      <c r="I36" s="6">
        <v>3286</v>
      </c>
      <c r="J36" s="6">
        <v>3703</v>
      </c>
      <c r="K36" s="6">
        <v>3312</v>
      </c>
      <c r="L36" s="6">
        <v>3250</v>
      </c>
      <c r="M36" s="6">
        <v>3679</v>
      </c>
      <c r="N36" s="6">
        <v>3372</v>
      </c>
      <c r="O36" s="6">
        <v>3332</v>
      </c>
      <c r="P36" s="6">
        <v>3528</v>
      </c>
      <c r="Q36" s="6">
        <v>3441</v>
      </c>
      <c r="R36" s="6">
        <v>3446</v>
      </c>
      <c r="S36" s="6">
        <v>3776</v>
      </c>
      <c r="T36" s="6">
        <v>3079</v>
      </c>
      <c r="U36" s="52">
        <f>S36+R36+P36+O36+M36+L36+J36+I36+G36+F36</f>
        <v>35429</v>
      </c>
      <c r="V36" s="6">
        <v>68.7</v>
      </c>
      <c r="W36" s="6">
        <f>R36+O36+L36+I36+F36</f>
        <v>17132</v>
      </c>
      <c r="X36" s="6">
        <v>33.200000000000003</v>
      </c>
      <c r="Y36" s="6">
        <f>T36+Q36+N36+K36+H36</f>
        <v>16076</v>
      </c>
      <c r="Z36" s="6">
        <v>31.2</v>
      </c>
    </row>
    <row r="37" spans="1:26" ht="15.75" x14ac:dyDescent="0.25">
      <c r="A37" s="6"/>
      <c r="B37" s="8"/>
      <c r="C37" s="8"/>
      <c r="D37" s="23" t="s">
        <v>16</v>
      </c>
      <c r="E37" s="15">
        <v>10704</v>
      </c>
      <c r="F37" s="6">
        <v>3764</v>
      </c>
      <c r="G37" s="6">
        <v>4280</v>
      </c>
      <c r="H37" s="6">
        <v>2660</v>
      </c>
      <c r="I37" s="6">
        <v>3888</v>
      </c>
      <c r="J37" s="6">
        <v>3804</v>
      </c>
      <c r="K37" s="6">
        <v>3012</v>
      </c>
      <c r="L37" s="6">
        <v>3883</v>
      </c>
      <c r="M37" s="6">
        <v>3648</v>
      </c>
      <c r="N37" s="6">
        <v>3173</v>
      </c>
      <c r="O37" s="6">
        <v>3816</v>
      </c>
      <c r="P37" s="6">
        <v>3847</v>
      </c>
      <c r="Q37" s="6">
        <v>3041</v>
      </c>
      <c r="R37" s="6">
        <v>3938</v>
      </c>
      <c r="S37" s="6">
        <v>3827</v>
      </c>
      <c r="T37" s="6">
        <v>2939</v>
      </c>
      <c r="U37" s="52">
        <f>S37+R37+P37+O37+M37+L37+J37+I37+G37+F37</f>
        <v>38695</v>
      </c>
      <c r="V37" s="6">
        <v>72.3</v>
      </c>
      <c r="W37" s="6">
        <f>R37+O37+L37+I37+F37</f>
        <v>19289</v>
      </c>
      <c r="X37" s="6">
        <v>36</v>
      </c>
      <c r="Y37" s="6">
        <f>T37+Q37+N37+K37+H37</f>
        <v>14825</v>
      </c>
      <c r="Z37" s="6">
        <v>27.6</v>
      </c>
    </row>
    <row r="38" spans="1:26" ht="31.5" x14ac:dyDescent="0.25">
      <c r="A38" s="6"/>
      <c r="B38" s="8"/>
      <c r="C38" s="8"/>
      <c r="D38" s="22" t="s">
        <v>17</v>
      </c>
      <c r="E38" s="15">
        <v>15109</v>
      </c>
      <c r="F38" s="6">
        <v>5328</v>
      </c>
      <c r="G38" s="6">
        <v>5161</v>
      </c>
      <c r="H38" s="6">
        <v>4620</v>
      </c>
      <c r="I38" s="6">
        <v>5270</v>
      </c>
      <c r="J38" s="6">
        <v>5320</v>
      </c>
      <c r="K38" s="6">
        <v>4519</v>
      </c>
      <c r="L38" s="6">
        <v>5628</v>
      </c>
      <c r="M38" s="6">
        <v>5263</v>
      </c>
      <c r="N38" s="6">
        <v>4218</v>
      </c>
      <c r="O38" s="6">
        <v>5711</v>
      </c>
      <c r="P38" s="6">
        <v>5309</v>
      </c>
      <c r="Q38" s="6">
        <v>4089</v>
      </c>
      <c r="R38" s="6">
        <v>5654</v>
      </c>
      <c r="S38" s="6">
        <v>5235</v>
      </c>
      <c r="T38" s="6">
        <v>4220</v>
      </c>
      <c r="U38" s="55">
        <v>53879</v>
      </c>
      <c r="V38" s="6">
        <v>71.3</v>
      </c>
      <c r="W38" s="13">
        <v>27591</v>
      </c>
      <c r="X38" s="6">
        <v>36.5</v>
      </c>
      <c r="Y38" s="13">
        <v>21666</v>
      </c>
      <c r="Z38" s="6">
        <v>28.6</v>
      </c>
    </row>
    <row r="39" spans="1:26" ht="15.75" x14ac:dyDescent="0.25">
      <c r="A39" s="6"/>
      <c r="B39" s="8"/>
      <c r="C39" s="8"/>
      <c r="D39" s="25" t="s">
        <v>10</v>
      </c>
      <c r="E39" s="25">
        <v>44129</v>
      </c>
      <c r="F39" s="25">
        <v>15607</v>
      </c>
      <c r="G39" s="25">
        <v>16017</v>
      </c>
      <c r="H39" s="25">
        <v>12505</v>
      </c>
      <c r="I39" s="25">
        <v>14751</v>
      </c>
      <c r="J39" s="25">
        <v>15848</v>
      </c>
      <c r="K39" s="25">
        <v>13530</v>
      </c>
      <c r="L39" s="25">
        <v>15065</v>
      </c>
      <c r="M39" s="25">
        <v>15683</v>
      </c>
      <c r="N39" s="25">
        <v>13381</v>
      </c>
      <c r="O39" s="25">
        <v>15392</v>
      </c>
      <c r="P39" s="25">
        <v>15642</v>
      </c>
      <c r="Q39" s="25">
        <v>13095</v>
      </c>
      <c r="R39" s="25">
        <v>15617</v>
      </c>
      <c r="S39" s="25">
        <v>15762</v>
      </c>
      <c r="T39" s="25">
        <v>12750</v>
      </c>
      <c r="U39" s="53">
        <f>SUM(U34:U38)</f>
        <v>155384</v>
      </c>
      <c r="V39" s="1"/>
      <c r="W39" s="26">
        <v>76432</v>
      </c>
      <c r="X39" s="1"/>
      <c r="Y39" s="26">
        <v>65261</v>
      </c>
      <c r="Z39" s="8"/>
    </row>
    <row r="40" spans="1:26" ht="15.75" x14ac:dyDescent="0.25">
      <c r="A40" s="6"/>
      <c r="B40" s="8"/>
      <c r="C40" s="27"/>
      <c r="D40" s="28" t="s">
        <v>11</v>
      </c>
      <c r="E40" s="29">
        <f>E39*100/E39</f>
        <v>100</v>
      </c>
      <c r="F40" s="30">
        <f>F39*100/E39</f>
        <v>35.366765618980715</v>
      </c>
      <c r="G40" s="31">
        <v>36.200000000000003</v>
      </c>
      <c r="H40" s="31">
        <f>H39*100/E39</f>
        <v>28.337374515624646</v>
      </c>
      <c r="I40" s="31">
        <f>I39*100/E39</f>
        <v>33.426998119150674</v>
      </c>
      <c r="J40" s="31">
        <f>J39*100/E39</f>
        <v>35.912891749189875</v>
      </c>
      <c r="K40" s="31">
        <f>K39*100/E39</f>
        <v>30.660110131659454</v>
      </c>
      <c r="L40" s="31">
        <f>L39*100/E39</f>
        <v>34.138548346892065</v>
      </c>
      <c r="M40" s="31">
        <f>M39*100/E39</f>
        <v>35.538987967096467</v>
      </c>
      <c r="N40" s="31">
        <f>N39*100/E39</f>
        <v>30.322463686011467</v>
      </c>
      <c r="O40" s="31">
        <f>O39*100/E39</f>
        <v>34.879557660495365</v>
      </c>
      <c r="P40" s="31">
        <f>P39*100/E39</f>
        <v>35.446078542455076</v>
      </c>
      <c r="Q40" s="31">
        <f>Q39*100/E39</f>
        <v>29.674363797049558</v>
      </c>
      <c r="R40" s="31">
        <f>R39*100/E39</f>
        <v>35.389426454259102</v>
      </c>
      <c r="S40" s="31">
        <f>S39*100/E39</f>
        <v>35.718008565795735</v>
      </c>
      <c r="T40" s="31">
        <f>T39*100/E39</f>
        <v>28.89256497994516</v>
      </c>
      <c r="U40" s="56">
        <v>70.400000000000006</v>
      </c>
      <c r="V40" s="6"/>
      <c r="W40" s="15">
        <v>34.6</v>
      </c>
      <c r="X40" s="6"/>
      <c r="Y40" s="15">
        <v>29.5</v>
      </c>
      <c r="Z40" s="6"/>
    </row>
    <row r="41" spans="1:26" ht="47.25" x14ac:dyDescent="0.25">
      <c r="A41" s="6">
        <v>6</v>
      </c>
      <c r="B41" s="35" t="s">
        <v>25</v>
      </c>
      <c r="C41" s="7" t="s">
        <v>54</v>
      </c>
      <c r="D41" s="22" t="s">
        <v>13</v>
      </c>
      <c r="E41" s="15">
        <v>2147</v>
      </c>
      <c r="F41" s="6">
        <v>982</v>
      </c>
      <c r="G41" s="6">
        <v>891</v>
      </c>
      <c r="H41" s="6">
        <v>274</v>
      </c>
      <c r="I41" s="6">
        <v>1039</v>
      </c>
      <c r="J41" s="6">
        <v>790</v>
      </c>
      <c r="K41" s="6">
        <v>318</v>
      </c>
      <c r="L41" s="6">
        <v>828</v>
      </c>
      <c r="M41" s="6">
        <v>928</v>
      </c>
      <c r="N41" s="6">
        <v>391</v>
      </c>
      <c r="O41" s="6">
        <v>1176</v>
      </c>
      <c r="P41" s="6">
        <v>636</v>
      </c>
      <c r="Q41" s="6">
        <v>335</v>
      </c>
      <c r="R41" s="6">
        <v>973</v>
      </c>
      <c r="S41" s="6">
        <v>874</v>
      </c>
      <c r="T41" s="6">
        <v>300</v>
      </c>
      <c r="U41" s="52">
        <f>S41+R41+P41+O41+M41+L41+J41+I41+G41+F41</f>
        <v>9117</v>
      </c>
      <c r="V41" s="6">
        <v>84.9</v>
      </c>
      <c r="W41" s="6">
        <f>R41+O41+L41+I41+F41</f>
        <v>4998</v>
      </c>
      <c r="X41" s="6">
        <v>46.5</v>
      </c>
      <c r="Y41" s="6">
        <f>T41+Q41+N41+K41+H41</f>
        <v>1618</v>
      </c>
      <c r="Z41" s="6">
        <v>15</v>
      </c>
    </row>
    <row r="42" spans="1:26" ht="15.75" x14ac:dyDescent="0.25">
      <c r="A42" s="6"/>
      <c r="B42" s="8"/>
      <c r="C42" s="8"/>
      <c r="D42" s="23" t="s">
        <v>14</v>
      </c>
      <c r="E42" s="25">
        <v>7407</v>
      </c>
      <c r="F42" s="32">
        <v>3721</v>
      </c>
      <c r="G42" s="32">
        <v>2554</v>
      </c>
      <c r="H42" s="32">
        <v>1132</v>
      </c>
      <c r="I42" s="32">
        <v>3838</v>
      </c>
      <c r="J42" s="32">
        <v>2762</v>
      </c>
      <c r="K42" s="32">
        <v>807</v>
      </c>
      <c r="L42" s="32">
        <v>3116</v>
      </c>
      <c r="M42" s="32">
        <v>2839</v>
      </c>
      <c r="N42" s="32">
        <v>1452</v>
      </c>
      <c r="O42" s="32">
        <v>4104</v>
      </c>
      <c r="P42" s="32">
        <v>2603</v>
      </c>
      <c r="Q42" s="32">
        <v>700</v>
      </c>
      <c r="R42" s="32">
        <v>3906</v>
      </c>
      <c r="S42" s="32">
        <v>2915</v>
      </c>
      <c r="T42" s="32">
        <v>586</v>
      </c>
      <c r="U42" s="52">
        <f>S42+R42+P42+O42+M42+L42+J42+I42+G42+F42</f>
        <v>32358</v>
      </c>
      <c r="V42" s="6">
        <v>87.3</v>
      </c>
      <c r="W42" s="6">
        <f>R42+O42+L42+I42+F42</f>
        <v>18685</v>
      </c>
      <c r="X42" s="6">
        <v>50.4</v>
      </c>
      <c r="Y42" s="6">
        <f>T42+Q42+N42+K42+H42</f>
        <v>4677</v>
      </c>
      <c r="Z42" s="6">
        <v>12.6</v>
      </c>
    </row>
    <row r="43" spans="1:26" ht="15.75" x14ac:dyDescent="0.25">
      <c r="A43" s="6"/>
      <c r="B43" s="8"/>
      <c r="C43" s="8"/>
      <c r="D43" s="23" t="s">
        <v>15</v>
      </c>
      <c r="E43" s="25">
        <v>10030</v>
      </c>
      <c r="F43" s="32">
        <v>6245</v>
      </c>
      <c r="G43" s="32">
        <v>2897</v>
      </c>
      <c r="H43" s="32">
        <v>888</v>
      </c>
      <c r="I43" s="32">
        <v>5375</v>
      </c>
      <c r="J43" s="32">
        <v>3412</v>
      </c>
      <c r="K43" s="32">
        <v>1243</v>
      </c>
      <c r="L43" s="32">
        <v>5618</v>
      </c>
      <c r="M43" s="32">
        <v>3091</v>
      </c>
      <c r="N43" s="32">
        <v>1321</v>
      </c>
      <c r="O43" s="32">
        <v>6098</v>
      </c>
      <c r="P43" s="32">
        <v>3113</v>
      </c>
      <c r="Q43" s="32">
        <v>819</v>
      </c>
      <c r="R43" s="32">
        <v>6401</v>
      </c>
      <c r="S43" s="32">
        <v>2972</v>
      </c>
      <c r="T43" s="32">
        <v>657</v>
      </c>
      <c r="U43" s="52">
        <f>S43+R43+P43+O43+M43+L43+J43+I43+G43+F43</f>
        <v>45222</v>
      </c>
      <c r="V43" s="6">
        <v>90.1</v>
      </c>
      <c r="W43" s="6">
        <f>R43+O43+L43+I43+F43</f>
        <v>29737</v>
      </c>
      <c r="X43" s="6">
        <v>59.2</v>
      </c>
      <c r="Y43" s="6">
        <f>T43+Q43+N43+K43+H43</f>
        <v>4928</v>
      </c>
      <c r="Z43" s="6">
        <v>9.8000000000000007</v>
      </c>
    </row>
    <row r="44" spans="1:26" ht="15.75" x14ac:dyDescent="0.25">
      <c r="A44" s="6"/>
      <c r="B44" s="8"/>
      <c r="C44" s="8"/>
      <c r="D44" s="23" t="s">
        <v>16</v>
      </c>
      <c r="E44" s="25">
        <v>10534</v>
      </c>
      <c r="F44" s="32">
        <v>6816</v>
      </c>
      <c r="G44" s="32">
        <v>2629</v>
      </c>
      <c r="H44" s="32">
        <v>1089</v>
      </c>
      <c r="I44" s="32">
        <v>6116</v>
      </c>
      <c r="J44" s="32">
        <v>3439</v>
      </c>
      <c r="K44" s="32">
        <v>979</v>
      </c>
      <c r="L44" s="32">
        <v>6159</v>
      </c>
      <c r="M44" s="32">
        <v>3497</v>
      </c>
      <c r="N44" s="32">
        <v>878</v>
      </c>
      <c r="O44" s="32">
        <v>6933</v>
      </c>
      <c r="P44" s="32">
        <v>3124</v>
      </c>
      <c r="Q44" s="32">
        <v>477</v>
      </c>
      <c r="R44" s="32">
        <v>6431</v>
      </c>
      <c r="S44" s="32">
        <v>3273</v>
      </c>
      <c r="T44" s="32">
        <v>830</v>
      </c>
      <c r="U44" s="52">
        <f>S44+R44+P44+O44+M44+L44+J44+I44+G44+F44</f>
        <v>48417</v>
      </c>
      <c r="V44" s="6">
        <v>91.9</v>
      </c>
      <c r="W44" s="6">
        <f>R44+O44+L44+I44+F44</f>
        <v>32455</v>
      </c>
      <c r="X44" s="6">
        <v>61.6</v>
      </c>
      <c r="Y44" s="6">
        <f>T44+Q44+N44+K44+H44</f>
        <v>4253</v>
      </c>
      <c r="Z44" s="6">
        <v>8</v>
      </c>
    </row>
    <row r="45" spans="1:26" ht="31.5" x14ac:dyDescent="0.25">
      <c r="A45" s="6"/>
      <c r="B45" s="8"/>
      <c r="C45" s="8"/>
      <c r="D45" s="22" t="s">
        <v>17</v>
      </c>
      <c r="E45" s="15">
        <v>13515</v>
      </c>
      <c r="F45" s="6">
        <v>8987</v>
      </c>
      <c r="G45" s="6">
        <v>3323</v>
      </c>
      <c r="H45" s="6">
        <v>1205</v>
      </c>
      <c r="I45" s="6">
        <v>7286</v>
      </c>
      <c r="J45" s="6">
        <v>4571</v>
      </c>
      <c r="K45" s="6">
        <v>1658</v>
      </c>
      <c r="L45" s="6">
        <v>7220</v>
      </c>
      <c r="M45" s="6">
        <v>4182</v>
      </c>
      <c r="N45" s="6">
        <v>2113</v>
      </c>
      <c r="O45" s="6">
        <v>8951</v>
      </c>
      <c r="P45" s="6">
        <v>3181</v>
      </c>
      <c r="Q45" s="6">
        <v>1383</v>
      </c>
      <c r="R45" s="6">
        <v>8329</v>
      </c>
      <c r="S45" s="6">
        <v>4225</v>
      </c>
      <c r="T45" s="6">
        <v>961</v>
      </c>
      <c r="U45" s="55">
        <v>60255</v>
      </c>
      <c r="V45" s="6">
        <v>89.1</v>
      </c>
      <c r="W45" s="13">
        <v>40773</v>
      </c>
      <c r="X45" s="6">
        <v>60.3</v>
      </c>
      <c r="Y45" s="13">
        <v>7320</v>
      </c>
      <c r="Z45" s="6">
        <v>10.8</v>
      </c>
    </row>
    <row r="46" spans="1:26" ht="15.75" x14ac:dyDescent="0.25">
      <c r="A46" s="6"/>
      <c r="B46" s="8"/>
      <c r="C46" s="8"/>
      <c r="D46" s="25" t="s">
        <v>10</v>
      </c>
      <c r="E46" s="25">
        <v>43633</v>
      </c>
      <c r="F46" s="25">
        <v>26751</v>
      </c>
      <c r="G46" s="25">
        <v>12294</v>
      </c>
      <c r="H46" s="25">
        <v>4588</v>
      </c>
      <c r="I46" s="25">
        <v>23654</v>
      </c>
      <c r="J46" s="25">
        <v>14974</v>
      </c>
      <c r="K46" s="25">
        <v>5005</v>
      </c>
      <c r="L46" s="25">
        <v>22941</v>
      </c>
      <c r="M46" s="25">
        <v>14537</v>
      </c>
      <c r="N46" s="25">
        <v>6155</v>
      </c>
      <c r="O46" s="25">
        <v>27262</v>
      </c>
      <c r="P46" s="25">
        <v>12657</v>
      </c>
      <c r="Q46" s="25">
        <v>3714</v>
      </c>
      <c r="R46" s="25">
        <v>26040</v>
      </c>
      <c r="S46" s="25">
        <v>14259</v>
      </c>
      <c r="T46" s="25">
        <v>3334</v>
      </c>
      <c r="U46" s="53">
        <f>SUM(U41:U45)</f>
        <v>195369</v>
      </c>
      <c r="V46" s="1"/>
      <c r="W46" s="26">
        <v>126648</v>
      </c>
      <c r="X46" s="1"/>
      <c r="Y46" s="26">
        <v>22796</v>
      </c>
      <c r="Z46" s="8"/>
    </row>
    <row r="47" spans="1:26" ht="15.75" x14ac:dyDescent="0.25">
      <c r="A47" s="6"/>
      <c r="B47" s="8"/>
      <c r="C47" s="27"/>
      <c r="D47" s="28" t="s">
        <v>11</v>
      </c>
      <c r="E47" s="29">
        <f>E46*100/E46</f>
        <v>100</v>
      </c>
      <c r="F47" s="30">
        <f>F46*100/E46</f>
        <v>61.309100909861804</v>
      </c>
      <c r="G47" s="31">
        <v>28.1</v>
      </c>
      <c r="H47" s="31">
        <f>H46*100/E46</f>
        <v>10.51497719615887</v>
      </c>
      <c r="I47" s="31">
        <f>I46*100/E46</f>
        <v>54.211262118121603</v>
      </c>
      <c r="J47" s="31">
        <f>J46*100/E46</f>
        <v>34.318062017280496</v>
      </c>
      <c r="K47" s="31">
        <f>K46*100/E46</f>
        <v>11.470675864597895</v>
      </c>
      <c r="L47" s="31">
        <f>L46*100/E46</f>
        <v>52.577177824123943</v>
      </c>
      <c r="M47" s="31">
        <f>M46*100/E46</f>
        <v>33.316526482249671</v>
      </c>
      <c r="N47" s="31">
        <f>N46*100/E46</f>
        <v>14.106295693626384</v>
      </c>
      <c r="O47" s="31">
        <f>O46*100/E46</f>
        <v>62.480232851282288</v>
      </c>
      <c r="P47" s="31">
        <f>P46*100/E46</f>
        <v>29.007861022620492</v>
      </c>
      <c r="Q47" s="31">
        <f>Q46*100/E46</f>
        <v>8.5119061260972195</v>
      </c>
      <c r="R47" s="31">
        <f>R46*100/E46</f>
        <v>59.679600302523319</v>
      </c>
      <c r="S47" s="31">
        <f>S46*100/E46</f>
        <v>32.679394036623655</v>
      </c>
      <c r="T47" s="31">
        <f>T46*100/E46</f>
        <v>7.6410056608530237</v>
      </c>
      <c r="U47" s="56">
        <v>89.5</v>
      </c>
      <c r="V47" s="6"/>
      <c r="W47" s="16">
        <v>58</v>
      </c>
      <c r="X47" s="6"/>
      <c r="Y47" s="15">
        <v>10.4</v>
      </c>
      <c r="Z47" s="6"/>
    </row>
    <row r="48" spans="1:26" ht="47.25" x14ac:dyDescent="0.25">
      <c r="A48" s="6">
        <v>7</v>
      </c>
      <c r="B48" s="35" t="s">
        <v>26</v>
      </c>
      <c r="C48" s="7" t="s">
        <v>45</v>
      </c>
      <c r="D48" s="22" t="s">
        <v>13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52">
        <v>0</v>
      </c>
      <c r="V48" s="6"/>
      <c r="W48" s="6">
        <v>0</v>
      </c>
      <c r="X48" s="6"/>
      <c r="Y48" s="6">
        <v>0</v>
      </c>
      <c r="Z48" s="6">
        <v>0</v>
      </c>
    </row>
    <row r="49" spans="1:26" ht="15.75" x14ac:dyDescent="0.25">
      <c r="A49" s="6"/>
      <c r="B49" s="8"/>
      <c r="C49" s="8"/>
      <c r="D49" s="23" t="s">
        <v>14</v>
      </c>
      <c r="E49" s="15">
        <v>14615</v>
      </c>
      <c r="F49" s="6">
        <v>5673</v>
      </c>
      <c r="G49" s="6">
        <v>6266</v>
      </c>
      <c r="H49" s="6">
        <v>2676</v>
      </c>
      <c r="I49" s="6">
        <v>5413</v>
      </c>
      <c r="J49" s="6">
        <v>6484</v>
      </c>
      <c r="K49" s="6">
        <v>2718</v>
      </c>
      <c r="L49" s="6">
        <v>5267</v>
      </c>
      <c r="M49" s="6">
        <v>6683</v>
      </c>
      <c r="N49" s="6">
        <v>2665</v>
      </c>
      <c r="O49" s="6">
        <v>5345</v>
      </c>
      <c r="P49" s="6">
        <v>6799</v>
      </c>
      <c r="Q49" s="6">
        <v>2471</v>
      </c>
      <c r="R49" s="6">
        <v>5589</v>
      </c>
      <c r="S49" s="6">
        <v>6612</v>
      </c>
      <c r="T49" s="6">
        <v>2414</v>
      </c>
      <c r="U49" s="52">
        <f>S49+R49+P49+O49+M49+L49+J49+I49+G49+F49</f>
        <v>60131</v>
      </c>
      <c r="V49" s="6">
        <v>82.2</v>
      </c>
      <c r="W49" s="6">
        <f>R49+O49+L49+I49+F49</f>
        <v>27287</v>
      </c>
      <c r="X49" s="6">
        <v>37.299999999999997</v>
      </c>
      <c r="Y49" s="6">
        <f>T49+Q49+N49+K49+H49</f>
        <v>12944</v>
      </c>
      <c r="Z49" s="6">
        <v>17.7</v>
      </c>
    </row>
    <row r="50" spans="1:26" ht="15.75" x14ac:dyDescent="0.25">
      <c r="A50" s="6"/>
      <c r="B50" s="8"/>
      <c r="C50" s="8"/>
      <c r="D50" s="23" t="s">
        <v>15</v>
      </c>
      <c r="E50" s="15">
        <v>18505</v>
      </c>
      <c r="F50" s="6">
        <v>7520</v>
      </c>
      <c r="G50" s="6">
        <v>6950</v>
      </c>
      <c r="H50" s="6">
        <v>4035</v>
      </c>
      <c r="I50" s="6">
        <v>7055</v>
      </c>
      <c r="J50" s="6">
        <v>7114</v>
      </c>
      <c r="K50" s="6">
        <v>4336</v>
      </c>
      <c r="L50" s="6">
        <v>7045</v>
      </c>
      <c r="M50" s="6">
        <v>7221</v>
      </c>
      <c r="N50" s="6">
        <v>4239</v>
      </c>
      <c r="O50" s="6">
        <v>6938</v>
      </c>
      <c r="P50" s="6">
        <v>6931</v>
      </c>
      <c r="Q50" s="6">
        <v>4636</v>
      </c>
      <c r="R50" s="6">
        <v>7155</v>
      </c>
      <c r="S50" s="6">
        <v>6811</v>
      </c>
      <c r="T50" s="6">
        <v>4539</v>
      </c>
      <c r="U50" s="52">
        <f>S50+R50+P50+O50+M50+L50+J50+I50+G50+F50</f>
        <v>70740</v>
      </c>
      <c r="V50" s="6">
        <v>76.400000000000006</v>
      </c>
      <c r="W50" s="6">
        <f>R50+O50+L50+I50+F50</f>
        <v>35713</v>
      </c>
      <c r="X50" s="6">
        <v>38.5</v>
      </c>
      <c r="Y50" s="6">
        <f>T50+Q50+N50+K50+H50</f>
        <v>21785</v>
      </c>
      <c r="Z50" s="6">
        <v>23.5</v>
      </c>
    </row>
    <row r="51" spans="1:26" ht="15.75" x14ac:dyDescent="0.25">
      <c r="A51" s="6"/>
      <c r="B51" s="8"/>
      <c r="C51" s="8"/>
      <c r="D51" s="23" t="s">
        <v>16</v>
      </c>
      <c r="E51" s="15">
        <v>16740</v>
      </c>
      <c r="F51" s="6">
        <v>6535</v>
      </c>
      <c r="G51" s="6">
        <v>6735</v>
      </c>
      <c r="H51" s="6">
        <v>3470</v>
      </c>
      <c r="I51" s="6">
        <v>6177</v>
      </c>
      <c r="J51" s="6">
        <v>7089</v>
      </c>
      <c r="K51" s="6">
        <v>3474</v>
      </c>
      <c r="L51" s="6">
        <v>6636</v>
      </c>
      <c r="M51" s="6">
        <v>6737</v>
      </c>
      <c r="N51" s="6">
        <v>3367</v>
      </c>
      <c r="O51" s="6">
        <v>6407</v>
      </c>
      <c r="P51" s="6">
        <v>6423</v>
      </c>
      <c r="Q51" s="6">
        <v>3910</v>
      </c>
      <c r="R51" s="6">
        <v>6390</v>
      </c>
      <c r="S51" s="6">
        <v>6459</v>
      </c>
      <c r="T51" s="6">
        <v>3891</v>
      </c>
      <c r="U51" s="52">
        <f>S51+R51+P51+O51+M51+L51+J51+I51+G51+F51</f>
        <v>65588</v>
      </c>
      <c r="V51" s="6">
        <v>78.3</v>
      </c>
      <c r="W51" s="6">
        <f>R51+O51+L51+F51</f>
        <v>25968</v>
      </c>
      <c r="X51" s="6">
        <v>31</v>
      </c>
      <c r="Y51" s="6">
        <f>T51+Q51+N51+K51+H51</f>
        <v>18112</v>
      </c>
      <c r="Z51" s="6">
        <v>21.6</v>
      </c>
    </row>
    <row r="52" spans="1:26" ht="31.5" x14ac:dyDescent="0.25">
      <c r="A52" s="6"/>
      <c r="B52" s="8"/>
      <c r="C52" s="8"/>
      <c r="D52" s="22" t="s">
        <v>17</v>
      </c>
      <c r="E52" s="15">
        <v>21300</v>
      </c>
      <c r="F52" s="6">
        <v>9929</v>
      </c>
      <c r="G52" s="6">
        <v>7751</v>
      </c>
      <c r="H52" s="6">
        <v>3620</v>
      </c>
      <c r="I52" s="6">
        <v>9292</v>
      </c>
      <c r="J52" s="6">
        <v>8066</v>
      </c>
      <c r="K52" s="6">
        <v>3942</v>
      </c>
      <c r="L52" s="6">
        <v>9464</v>
      </c>
      <c r="M52" s="6">
        <v>8200</v>
      </c>
      <c r="N52" s="6">
        <v>3636</v>
      </c>
      <c r="O52" s="6">
        <v>9454</v>
      </c>
      <c r="P52" s="6">
        <v>8165</v>
      </c>
      <c r="Q52" s="6">
        <v>3681</v>
      </c>
      <c r="R52" s="6">
        <v>9685</v>
      </c>
      <c r="S52" s="6">
        <v>8195</v>
      </c>
      <c r="T52" s="6">
        <v>3420</v>
      </c>
      <c r="U52" s="55">
        <v>88201</v>
      </c>
      <c r="V52" s="6">
        <v>82.8</v>
      </c>
      <c r="W52" s="13">
        <v>47824</v>
      </c>
      <c r="X52" s="6">
        <v>44.9</v>
      </c>
      <c r="Y52" s="13">
        <v>18299</v>
      </c>
      <c r="Z52" s="6">
        <v>17.100000000000001</v>
      </c>
    </row>
    <row r="53" spans="1:26" ht="15.75" x14ac:dyDescent="0.25">
      <c r="A53" s="6"/>
      <c r="B53" s="8"/>
      <c r="C53" s="8"/>
      <c r="D53" s="25" t="s">
        <v>10</v>
      </c>
      <c r="E53" s="25">
        <f t="shared" ref="E53:T53" si="2">SUM(E48:E52)</f>
        <v>71160</v>
      </c>
      <c r="F53" s="25">
        <f t="shared" si="2"/>
        <v>29657</v>
      </c>
      <c r="G53" s="25">
        <f t="shared" si="2"/>
        <v>27702</v>
      </c>
      <c r="H53" s="25">
        <f t="shared" si="2"/>
        <v>13801</v>
      </c>
      <c r="I53" s="25">
        <f t="shared" si="2"/>
        <v>27937</v>
      </c>
      <c r="J53" s="25">
        <f t="shared" si="2"/>
        <v>28753</v>
      </c>
      <c r="K53" s="25">
        <f t="shared" si="2"/>
        <v>14470</v>
      </c>
      <c r="L53" s="25">
        <f t="shared" si="2"/>
        <v>28412</v>
      </c>
      <c r="M53" s="25">
        <f t="shared" si="2"/>
        <v>28841</v>
      </c>
      <c r="N53" s="25">
        <f t="shared" si="2"/>
        <v>13907</v>
      </c>
      <c r="O53" s="25">
        <f t="shared" si="2"/>
        <v>28144</v>
      </c>
      <c r="P53" s="25">
        <f t="shared" si="2"/>
        <v>28318</v>
      </c>
      <c r="Q53" s="25">
        <f t="shared" si="2"/>
        <v>14698</v>
      </c>
      <c r="R53" s="25">
        <f t="shared" si="2"/>
        <v>28819</v>
      </c>
      <c r="S53" s="25">
        <f t="shared" si="2"/>
        <v>28077</v>
      </c>
      <c r="T53" s="25">
        <f t="shared" si="2"/>
        <v>14264</v>
      </c>
      <c r="U53" s="53">
        <f>SUM(U48:U52)</f>
        <v>284660</v>
      </c>
      <c r="V53" s="1"/>
      <c r="W53" s="26">
        <v>142969</v>
      </c>
      <c r="X53" s="1"/>
      <c r="Y53" s="26">
        <v>71140</v>
      </c>
      <c r="Z53" s="8"/>
    </row>
    <row r="54" spans="1:26" ht="15.75" x14ac:dyDescent="0.25">
      <c r="A54" s="6"/>
      <c r="B54" s="8"/>
      <c r="C54" s="27"/>
      <c r="D54" s="28" t="s">
        <v>11</v>
      </c>
      <c r="E54" s="29">
        <f>E53*100/E53</f>
        <v>100</v>
      </c>
      <c r="F54" s="30">
        <f>F53*100/E53</f>
        <v>41.676503653738052</v>
      </c>
      <c r="G54" s="31">
        <v>38.9</v>
      </c>
      <c r="H54" s="31">
        <f>H53*100/E53</f>
        <v>19.394322653175941</v>
      </c>
      <c r="I54" s="31">
        <f>I53*100/E53</f>
        <v>39.259415401911184</v>
      </c>
      <c r="J54" s="31">
        <f>J53*100/E53</f>
        <v>40.406127037661605</v>
      </c>
      <c r="K54" s="31">
        <f>K53*100/E53</f>
        <v>20.334457560427207</v>
      </c>
      <c r="L54" s="31">
        <f>L53*100/E53</f>
        <v>39.926925238898257</v>
      </c>
      <c r="M54" s="31">
        <f>M53*100/E53</f>
        <v>40.529792017987631</v>
      </c>
      <c r="N54" s="31">
        <f>N53*100/E53</f>
        <v>19.543282743114109</v>
      </c>
      <c r="O54" s="31">
        <f>O53*100/E53</f>
        <v>39.550309162450816</v>
      </c>
      <c r="P54" s="31">
        <f>P53*100/E53</f>
        <v>39.794828555368184</v>
      </c>
      <c r="Q54" s="31">
        <f>Q53*100/E53</f>
        <v>20.654862282181</v>
      </c>
      <c r="R54" s="31">
        <f>R53*100/E53</f>
        <v>40.498875772906125</v>
      </c>
      <c r="S54" s="31">
        <f>S53*100/E53</f>
        <v>39.456155143338954</v>
      </c>
      <c r="T54" s="31">
        <f>T53*100/E53</f>
        <v>20.044969083754918</v>
      </c>
      <c r="U54" s="57">
        <v>80</v>
      </c>
      <c r="V54" s="6"/>
      <c r="W54" s="15">
        <v>40.1</v>
      </c>
      <c r="X54" s="6"/>
      <c r="Y54" s="15">
        <v>19.899999999999999</v>
      </c>
      <c r="Z54" s="6"/>
    </row>
    <row r="55" spans="1:26" ht="47.25" x14ac:dyDescent="0.25">
      <c r="A55" s="6">
        <v>8</v>
      </c>
      <c r="B55" s="35" t="s">
        <v>27</v>
      </c>
      <c r="C55" s="7" t="s">
        <v>69</v>
      </c>
      <c r="D55" s="22" t="s">
        <v>13</v>
      </c>
      <c r="E55" s="15">
        <v>496</v>
      </c>
      <c r="F55" s="6">
        <v>202</v>
      </c>
      <c r="G55" s="6">
        <v>195</v>
      </c>
      <c r="H55" s="6">
        <v>99</v>
      </c>
      <c r="I55" s="6">
        <v>179</v>
      </c>
      <c r="J55" s="6">
        <v>180</v>
      </c>
      <c r="K55" s="6">
        <v>137</v>
      </c>
      <c r="L55" s="6">
        <v>181</v>
      </c>
      <c r="M55" s="6">
        <v>210</v>
      </c>
      <c r="N55" s="6">
        <v>105</v>
      </c>
      <c r="O55" s="6">
        <v>194</v>
      </c>
      <c r="P55" s="6">
        <v>169</v>
      </c>
      <c r="Q55" s="6">
        <v>133</v>
      </c>
      <c r="R55" s="6">
        <v>201</v>
      </c>
      <c r="S55" s="6">
        <v>181</v>
      </c>
      <c r="T55" s="6">
        <v>114</v>
      </c>
      <c r="U55" s="52">
        <f t="shared" ref="U55:U59" si="3">S55+R55+P55+O55+M55+L55+J55+I55+G55+F55</f>
        <v>1892</v>
      </c>
      <c r="V55" s="6">
        <v>76.2</v>
      </c>
      <c r="W55" s="6">
        <f t="shared" ref="W55:W60" si="4">R55+O55+L55+I55+F55</f>
        <v>957</v>
      </c>
      <c r="X55" s="6">
        <v>38.5</v>
      </c>
      <c r="Y55" s="6">
        <f t="shared" ref="Y55:Y60" si="5">T55+Q55+N55+K55+H55</f>
        <v>588</v>
      </c>
      <c r="Z55" s="6">
        <v>23.7</v>
      </c>
    </row>
    <row r="56" spans="1:26" ht="15.75" x14ac:dyDescent="0.25">
      <c r="A56" s="6"/>
      <c r="B56" s="8"/>
      <c r="C56" s="8"/>
      <c r="D56" s="23" t="s">
        <v>14</v>
      </c>
      <c r="E56" s="15">
        <v>3710</v>
      </c>
      <c r="F56" s="6">
        <v>1731</v>
      </c>
      <c r="G56" s="6">
        <v>1407</v>
      </c>
      <c r="H56" s="6">
        <v>572</v>
      </c>
      <c r="I56" s="6">
        <v>1447</v>
      </c>
      <c r="J56" s="6">
        <v>1456</v>
      </c>
      <c r="K56" s="6">
        <v>807</v>
      </c>
      <c r="L56" s="6">
        <v>1331</v>
      </c>
      <c r="M56" s="6">
        <v>1540</v>
      </c>
      <c r="N56" s="6">
        <v>839</v>
      </c>
      <c r="O56" s="6">
        <v>1554</v>
      </c>
      <c r="P56" s="6">
        <v>1454</v>
      </c>
      <c r="Q56" s="6">
        <v>702</v>
      </c>
      <c r="R56" s="6">
        <v>1518</v>
      </c>
      <c r="S56" s="6">
        <v>1490</v>
      </c>
      <c r="T56" s="6">
        <v>702</v>
      </c>
      <c r="U56" s="52">
        <f t="shared" si="3"/>
        <v>14928</v>
      </c>
      <c r="V56" s="6">
        <v>80.400000000000006</v>
      </c>
      <c r="W56" s="6">
        <f t="shared" si="4"/>
        <v>7581</v>
      </c>
      <c r="X56" s="6">
        <v>40.799999999999997</v>
      </c>
      <c r="Y56" s="6">
        <f t="shared" si="5"/>
        <v>3622</v>
      </c>
      <c r="Z56" s="6">
        <v>19.5</v>
      </c>
    </row>
    <row r="57" spans="1:26" ht="15.75" x14ac:dyDescent="0.25">
      <c r="A57" s="6"/>
      <c r="B57" s="8"/>
      <c r="C57" s="8"/>
      <c r="D57" s="23" t="s">
        <v>15</v>
      </c>
      <c r="E57" s="15">
        <v>10835</v>
      </c>
      <c r="F57" s="6">
        <v>5459</v>
      </c>
      <c r="G57" s="12">
        <v>4096.3999999999996</v>
      </c>
      <c r="H57" s="6">
        <v>1280</v>
      </c>
      <c r="I57" s="6">
        <v>4800</v>
      </c>
      <c r="J57" s="6">
        <v>4622</v>
      </c>
      <c r="K57" s="6">
        <v>1413</v>
      </c>
      <c r="L57" s="6">
        <v>5039</v>
      </c>
      <c r="M57" s="6">
        <v>3937</v>
      </c>
      <c r="N57" s="6">
        <v>1859</v>
      </c>
      <c r="O57" s="6">
        <v>4837</v>
      </c>
      <c r="P57" s="6">
        <v>4302</v>
      </c>
      <c r="Q57" s="6">
        <v>1696</v>
      </c>
      <c r="R57" s="6">
        <v>5307</v>
      </c>
      <c r="S57" s="6">
        <v>3996</v>
      </c>
      <c r="T57" s="12">
        <v>1531.8</v>
      </c>
      <c r="U57" s="58">
        <f t="shared" si="3"/>
        <v>46395.4</v>
      </c>
      <c r="V57" s="6">
        <v>85.6</v>
      </c>
      <c r="W57" s="6">
        <f t="shared" si="4"/>
        <v>25442</v>
      </c>
      <c r="X57" s="6">
        <v>46.9</v>
      </c>
      <c r="Y57" s="12">
        <f t="shared" si="5"/>
        <v>7779.8</v>
      </c>
      <c r="Z57" s="6">
        <v>1.4</v>
      </c>
    </row>
    <row r="58" spans="1:26" ht="15.75" x14ac:dyDescent="0.25">
      <c r="A58" s="6"/>
      <c r="B58" s="8"/>
      <c r="C58" s="8"/>
      <c r="D58" s="23" t="s">
        <v>16</v>
      </c>
      <c r="E58" s="15">
        <v>10183</v>
      </c>
      <c r="F58" s="6">
        <v>5336</v>
      </c>
      <c r="G58" s="6">
        <v>3466</v>
      </c>
      <c r="H58" s="6">
        <v>1381</v>
      </c>
      <c r="I58" s="6">
        <v>5474</v>
      </c>
      <c r="J58" s="6">
        <v>3171</v>
      </c>
      <c r="K58" s="6">
        <v>1538</v>
      </c>
      <c r="L58" s="12">
        <v>5554.3</v>
      </c>
      <c r="M58" s="6">
        <v>3167</v>
      </c>
      <c r="N58" s="12">
        <v>1461.3</v>
      </c>
      <c r="O58" s="12">
        <v>5618.0333333333328</v>
      </c>
      <c r="P58" s="6">
        <v>3221</v>
      </c>
      <c r="Q58" s="6">
        <v>1344</v>
      </c>
      <c r="R58" s="12">
        <v>5340.1</v>
      </c>
      <c r="S58" s="6">
        <v>3453</v>
      </c>
      <c r="T58" s="12">
        <v>1389.9</v>
      </c>
      <c r="U58" s="58">
        <f t="shared" si="3"/>
        <v>43800.433333333334</v>
      </c>
      <c r="V58" s="14">
        <v>86</v>
      </c>
      <c r="W58" s="12">
        <f t="shared" si="4"/>
        <v>27322.433333333334</v>
      </c>
      <c r="X58" s="6">
        <v>53.6</v>
      </c>
      <c r="Y58" s="12">
        <f t="shared" si="5"/>
        <v>7114.2</v>
      </c>
      <c r="Z58" s="6">
        <v>13.9</v>
      </c>
    </row>
    <row r="59" spans="1:26" ht="31.5" x14ac:dyDescent="0.25">
      <c r="A59" s="6"/>
      <c r="B59" s="8"/>
      <c r="C59" s="8"/>
      <c r="D59" s="22" t="s">
        <v>17</v>
      </c>
      <c r="E59" s="15">
        <v>14364</v>
      </c>
      <c r="F59" s="12">
        <v>8368.7999999999993</v>
      </c>
      <c r="G59" s="6">
        <v>4241</v>
      </c>
      <c r="H59" s="12">
        <v>1754</v>
      </c>
      <c r="I59" s="6">
        <v>8206</v>
      </c>
      <c r="J59" s="6">
        <v>4490</v>
      </c>
      <c r="K59" s="6">
        <v>1668</v>
      </c>
      <c r="L59" s="6">
        <v>7940</v>
      </c>
      <c r="M59" s="6">
        <v>4635</v>
      </c>
      <c r="N59" s="6">
        <v>1789</v>
      </c>
      <c r="O59" s="6">
        <v>8057</v>
      </c>
      <c r="P59" s="6">
        <v>4588</v>
      </c>
      <c r="Q59" s="12">
        <v>1719</v>
      </c>
      <c r="R59" s="6">
        <v>8270</v>
      </c>
      <c r="S59" s="6">
        <v>4503</v>
      </c>
      <c r="T59" s="6">
        <v>1591</v>
      </c>
      <c r="U59" s="58">
        <f t="shared" si="3"/>
        <v>63298.8</v>
      </c>
      <c r="V59" s="14">
        <v>88.1</v>
      </c>
      <c r="W59" s="12">
        <f t="shared" si="4"/>
        <v>40841.800000000003</v>
      </c>
      <c r="X59" s="6">
        <v>56.8</v>
      </c>
      <c r="Y59" s="12">
        <f t="shared" si="5"/>
        <v>8521</v>
      </c>
      <c r="Z59" s="6">
        <v>11.8</v>
      </c>
    </row>
    <row r="60" spans="1:26" ht="15.75" x14ac:dyDescent="0.25">
      <c r="A60" s="6"/>
      <c r="B60" s="8"/>
      <c r="C60" s="8"/>
      <c r="D60" s="25" t="s">
        <v>10</v>
      </c>
      <c r="E60" s="15">
        <v>39588</v>
      </c>
      <c r="F60" s="17">
        <v>21096.799999999999</v>
      </c>
      <c r="G60" s="17">
        <v>13405.4</v>
      </c>
      <c r="H60" s="17">
        <v>5086</v>
      </c>
      <c r="I60" s="15">
        <v>20106</v>
      </c>
      <c r="J60" s="15">
        <v>13919</v>
      </c>
      <c r="K60" s="15">
        <v>5563</v>
      </c>
      <c r="L60" s="17">
        <v>20045.3</v>
      </c>
      <c r="M60" s="15">
        <v>13489</v>
      </c>
      <c r="N60" s="17">
        <v>6053.3</v>
      </c>
      <c r="O60" s="15">
        <v>20260.033333333333</v>
      </c>
      <c r="P60" s="15">
        <v>13734</v>
      </c>
      <c r="Q60" s="17">
        <v>5594</v>
      </c>
      <c r="R60" s="17">
        <v>20636.099999999999</v>
      </c>
      <c r="S60" s="15">
        <v>13623</v>
      </c>
      <c r="T60" s="17">
        <v>5328.7000000000007</v>
      </c>
      <c r="U60" s="59">
        <f>SUM(U55:U59)</f>
        <v>170314.63333333336</v>
      </c>
      <c r="V60" s="6"/>
      <c r="W60" s="12">
        <f t="shared" si="4"/>
        <v>102144.23333333334</v>
      </c>
      <c r="X60" s="6"/>
      <c r="Y60" s="12">
        <f t="shared" si="5"/>
        <v>27625</v>
      </c>
      <c r="Z60" s="6"/>
    </row>
    <row r="61" spans="1:26" ht="15.75" x14ac:dyDescent="0.25">
      <c r="A61" s="6"/>
      <c r="B61" s="8"/>
      <c r="C61" s="27"/>
      <c r="D61" s="28" t="s">
        <v>11</v>
      </c>
      <c r="E61" s="18">
        <f>E60*100/E60</f>
        <v>100</v>
      </c>
      <c r="F61" s="36">
        <f>F60*100/E60</f>
        <v>53.290896231181165</v>
      </c>
      <c r="G61" s="16">
        <v>34</v>
      </c>
      <c r="H61" s="16">
        <v>12.9</v>
      </c>
      <c r="I61" s="16">
        <f>I60*100/E60</f>
        <v>50.788117611397396</v>
      </c>
      <c r="J61" s="16">
        <f>J60*100/E60</f>
        <v>35.159644336667675</v>
      </c>
      <c r="K61" s="16">
        <f>K60*100/E60</f>
        <v>14.05223805193493</v>
      </c>
      <c r="L61" s="16">
        <f>L60*100/E60</f>
        <v>50.634788319692838</v>
      </c>
      <c r="M61" s="16">
        <f>M60*100/E60</f>
        <v>34.07345660301101</v>
      </c>
      <c r="N61" s="16">
        <f>N60*100/E60</f>
        <v>15.29074467010205</v>
      </c>
      <c r="O61" s="16">
        <f>O60*100/E60</f>
        <v>51.177208581725097</v>
      </c>
      <c r="P61" s="16">
        <f>P60*100/E60</f>
        <v>34.692331009396788</v>
      </c>
      <c r="Q61" s="16">
        <f>Q60*100/E60</f>
        <v>14.130544609477619</v>
      </c>
      <c r="R61" s="16">
        <f>R60*100/E60</f>
        <v>52.127159745377384</v>
      </c>
      <c r="S61" s="16">
        <f>S60*100/E60</f>
        <v>34.411943013034254</v>
      </c>
      <c r="T61" s="16">
        <f>T60*100/E60</f>
        <v>13.460392037991314</v>
      </c>
      <c r="U61" s="60">
        <v>86</v>
      </c>
      <c r="V61" s="6"/>
      <c r="W61" s="6"/>
      <c r="X61" s="6"/>
      <c r="Y61" s="6"/>
      <c r="Z61" s="6"/>
    </row>
    <row r="62" spans="1:26" ht="47.25" x14ac:dyDescent="0.25">
      <c r="A62" s="6">
        <v>9</v>
      </c>
      <c r="B62" s="35" t="s">
        <v>28</v>
      </c>
      <c r="C62" s="37" t="s">
        <v>48</v>
      </c>
      <c r="D62" s="22" t="s">
        <v>13</v>
      </c>
      <c r="E62" s="15">
        <v>564</v>
      </c>
      <c r="F62" s="6">
        <v>145</v>
      </c>
      <c r="G62" s="6">
        <v>249</v>
      </c>
      <c r="H62" s="6">
        <v>170</v>
      </c>
      <c r="I62" s="6">
        <v>102</v>
      </c>
      <c r="J62" s="6">
        <v>243</v>
      </c>
      <c r="K62" s="6">
        <v>219</v>
      </c>
      <c r="L62" s="6">
        <v>114</v>
      </c>
      <c r="M62" s="6">
        <v>229</v>
      </c>
      <c r="N62" s="6">
        <v>221</v>
      </c>
      <c r="O62" s="6">
        <v>123</v>
      </c>
      <c r="P62" s="6">
        <v>235</v>
      </c>
      <c r="Q62" s="6">
        <v>206</v>
      </c>
      <c r="R62" s="6">
        <v>145</v>
      </c>
      <c r="S62" s="6">
        <v>242</v>
      </c>
      <c r="T62" s="6">
        <v>177</v>
      </c>
      <c r="U62" s="52">
        <f>S62+R62+P62+O62+M62+L62+J62+I62+G62+F62</f>
        <v>1827</v>
      </c>
      <c r="V62" s="6">
        <v>64.7</v>
      </c>
      <c r="W62" s="6">
        <f>R62+O62+L62+I62+F62</f>
        <v>629</v>
      </c>
      <c r="X62" s="6">
        <v>22.3</v>
      </c>
      <c r="Y62" s="6">
        <f>T62+Q62+N62+K62+H62</f>
        <v>993</v>
      </c>
      <c r="Z62" s="6">
        <v>35.200000000000003</v>
      </c>
    </row>
    <row r="63" spans="1:26" ht="15.75" x14ac:dyDescent="0.25">
      <c r="A63" s="6"/>
      <c r="B63" s="8"/>
      <c r="C63" s="8"/>
      <c r="D63" s="23" t="s">
        <v>14</v>
      </c>
      <c r="E63" s="25">
        <v>6412</v>
      </c>
      <c r="F63" s="32">
        <v>2318</v>
      </c>
      <c r="G63" s="32">
        <v>2604</v>
      </c>
      <c r="H63" s="32">
        <v>1490</v>
      </c>
      <c r="I63" s="32">
        <v>2147</v>
      </c>
      <c r="J63" s="32">
        <v>2402</v>
      </c>
      <c r="K63" s="32">
        <v>1863</v>
      </c>
      <c r="L63" s="32">
        <v>1930</v>
      </c>
      <c r="M63" s="32">
        <v>2830</v>
      </c>
      <c r="N63" s="32">
        <v>1652</v>
      </c>
      <c r="O63" s="32">
        <v>1999</v>
      </c>
      <c r="P63" s="32">
        <v>2771</v>
      </c>
      <c r="Q63" s="32">
        <v>1642</v>
      </c>
      <c r="R63" s="32">
        <v>2072</v>
      </c>
      <c r="S63" s="32">
        <v>2784</v>
      </c>
      <c r="T63" s="32">
        <v>1556</v>
      </c>
      <c r="U63" s="52">
        <f>S63+R63+P63+O63+M63+L63+J63+I63+G63+F63</f>
        <v>23857</v>
      </c>
      <c r="V63" s="6">
        <v>73.5</v>
      </c>
      <c r="W63" s="6">
        <f>R63+O63+L63+I63+F63</f>
        <v>10466</v>
      </c>
      <c r="X63" s="6">
        <v>32.6</v>
      </c>
      <c r="Y63" s="6">
        <f>T63+Q63+N63+K63+H63</f>
        <v>8203</v>
      </c>
      <c r="Z63" s="6">
        <v>25.5</v>
      </c>
    </row>
    <row r="64" spans="1:26" ht="15.75" x14ac:dyDescent="0.25">
      <c r="A64" s="6"/>
      <c r="B64" s="8"/>
      <c r="C64" s="8"/>
      <c r="D64" s="23" t="s">
        <v>15</v>
      </c>
      <c r="E64" s="25">
        <v>12164</v>
      </c>
      <c r="F64" s="32">
        <v>5481</v>
      </c>
      <c r="G64" s="32">
        <v>4752</v>
      </c>
      <c r="H64" s="32">
        <v>1931</v>
      </c>
      <c r="I64" s="32">
        <v>4663</v>
      </c>
      <c r="J64" s="32">
        <v>4692</v>
      </c>
      <c r="K64" s="32">
        <v>2809</v>
      </c>
      <c r="L64" s="32">
        <v>4815</v>
      </c>
      <c r="M64" s="32">
        <v>4669</v>
      </c>
      <c r="N64" s="32">
        <v>2680</v>
      </c>
      <c r="O64" s="32">
        <v>4937</v>
      </c>
      <c r="P64" s="32">
        <v>4659</v>
      </c>
      <c r="Q64" s="32">
        <v>2568</v>
      </c>
      <c r="R64" s="32">
        <v>4955</v>
      </c>
      <c r="S64" s="32">
        <v>4715</v>
      </c>
      <c r="T64" s="32">
        <v>2494</v>
      </c>
      <c r="U64" s="52">
        <f>S64+R64+P64+O64+M64+L64+J64+I64+G64+F64</f>
        <v>48338</v>
      </c>
      <c r="V64" s="6">
        <v>79.400000000000006</v>
      </c>
      <c r="W64" s="6">
        <f>R64+O64+L64+I64+F64</f>
        <v>24851</v>
      </c>
      <c r="X64" s="6">
        <v>40.799999999999997</v>
      </c>
      <c r="Y64" s="6">
        <f>T64+Q64+N64+K64+H64</f>
        <v>12482</v>
      </c>
      <c r="Z64" s="6">
        <v>20.5</v>
      </c>
    </row>
    <row r="65" spans="1:26" ht="15.75" x14ac:dyDescent="0.25">
      <c r="A65" s="6"/>
      <c r="B65" s="8"/>
      <c r="C65" s="8"/>
      <c r="D65" s="23" t="s">
        <v>16</v>
      </c>
      <c r="E65" s="25">
        <v>12134</v>
      </c>
      <c r="F65" s="32">
        <v>5839</v>
      </c>
      <c r="G65" s="32">
        <v>4563</v>
      </c>
      <c r="H65" s="32">
        <v>1732</v>
      </c>
      <c r="I65" s="32">
        <v>4839</v>
      </c>
      <c r="J65" s="32">
        <v>5052</v>
      </c>
      <c r="K65" s="32">
        <v>2243</v>
      </c>
      <c r="L65" s="32">
        <v>5250</v>
      </c>
      <c r="M65" s="32">
        <v>4887</v>
      </c>
      <c r="N65" s="32">
        <v>1997</v>
      </c>
      <c r="O65" s="32">
        <v>5220</v>
      </c>
      <c r="P65" s="32">
        <v>5082</v>
      </c>
      <c r="Q65" s="32">
        <v>1832</v>
      </c>
      <c r="R65" s="32">
        <v>5422</v>
      </c>
      <c r="S65" s="32">
        <v>4949</v>
      </c>
      <c r="T65" s="32">
        <v>1763</v>
      </c>
      <c r="U65" s="52">
        <f>S65+R65+P65+O65+M65+L65+J65+I65+G65+F65</f>
        <v>51103</v>
      </c>
      <c r="V65" s="6">
        <v>84.2</v>
      </c>
      <c r="W65" s="6">
        <f>R65+O65+L65+I65+F65</f>
        <v>26570</v>
      </c>
      <c r="X65" s="6">
        <v>43.7</v>
      </c>
      <c r="Y65" s="6">
        <f>T65+Q65+N65+K65+H65</f>
        <v>9567</v>
      </c>
      <c r="Z65" s="6">
        <v>15.7</v>
      </c>
    </row>
    <row r="66" spans="1:26" ht="31.5" x14ac:dyDescent="0.25">
      <c r="A66" s="6"/>
      <c r="B66" s="8"/>
      <c r="C66" s="8"/>
      <c r="D66" s="22" t="s">
        <v>17</v>
      </c>
      <c r="E66" s="15">
        <v>14885</v>
      </c>
      <c r="F66" s="6">
        <v>7753</v>
      </c>
      <c r="G66" s="6">
        <v>5667</v>
      </c>
      <c r="H66" s="6">
        <v>1465</v>
      </c>
      <c r="I66" s="6">
        <v>6512</v>
      </c>
      <c r="J66" s="6">
        <v>6310</v>
      </c>
      <c r="K66" s="6">
        <v>2063</v>
      </c>
      <c r="L66" s="6">
        <v>7003</v>
      </c>
      <c r="M66" s="6">
        <v>6054</v>
      </c>
      <c r="N66" s="6">
        <v>1828</v>
      </c>
      <c r="O66" s="6">
        <v>6953</v>
      </c>
      <c r="P66" s="6">
        <v>6142</v>
      </c>
      <c r="Q66" s="6">
        <v>1790</v>
      </c>
      <c r="R66" s="6">
        <v>7086</v>
      </c>
      <c r="S66" s="6">
        <v>6036</v>
      </c>
      <c r="T66" s="6">
        <v>1763</v>
      </c>
      <c r="U66" s="55">
        <v>65516</v>
      </c>
      <c r="V66" s="14">
        <v>88</v>
      </c>
      <c r="W66" s="13">
        <v>35307</v>
      </c>
      <c r="X66" s="6">
        <v>47.4</v>
      </c>
      <c r="Y66" s="13">
        <v>8909</v>
      </c>
      <c r="Z66" s="6">
        <v>11.9</v>
      </c>
    </row>
    <row r="67" spans="1:26" ht="15.75" x14ac:dyDescent="0.25">
      <c r="A67" s="6"/>
      <c r="B67" s="8"/>
      <c r="C67" s="8"/>
      <c r="D67" s="25" t="s">
        <v>10</v>
      </c>
      <c r="E67" s="25">
        <f t="shared" ref="E67:T67" si="6">SUM(E62:E66)</f>
        <v>46159</v>
      </c>
      <c r="F67" s="25">
        <f t="shared" si="6"/>
        <v>21536</v>
      </c>
      <c r="G67" s="25">
        <f t="shared" si="6"/>
        <v>17835</v>
      </c>
      <c r="H67" s="25">
        <f t="shared" si="6"/>
        <v>6788</v>
      </c>
      <c r="I67" s="25">
        <f t="shared" si="6"/>
        <v>18263</v>
      </c>
      <c r="J67" s="25">
        <f t="shared" si="6"/>
        <v>18699</v>
      </c>
      <c r="K67" s="25">
        <f t="shared" si="6"/>
        <v>9197</v>
      </c>
      <c r="L67" s="25">
        <f t="shared" si="6"/>
        <v>19112</v>
      </c>
      <c r="M67" s="25">
        <f t="shared" si="6"/>
        <v>18669</v>
      </c>
      <c r="N67" s="25">
        <f t="shared" si="6"/>
        <v>8378</v>
      </c>
      <c r="O67" s="25">
        <f t="shared" si="6"/>
        <v>19232</v>
      </c>
      <c r="P67" s="25">
        <f t="shared" si="6"/>
        <v>18889</v>
      </c>
      <c r="Q67" s="25">
        <f t="shared" si="6"/>
        <v>8038</v>
      </c>
      <c r="R67" s="25">
        <f t="shared" si="6"/>
        <v>19680</v>
      </c>
      <c r="S67" s="25">
        <f t="shared" si="6"/>
        <v>18726</v>
      </c>
      <c r="T67" s="25">
        <f t="shared" si="6"/>
        <v>7753</v>
      </c>
      <c r="U67" s="53">
        <f>SUM(U62:U66)</f>
        <v>190641</v>
      </c>
      <c r="V67" s="15"/>
      <c r="W67" s="15">
        <f>F67+I67+L67+O67+R67</f>
        <v>97823</v>
      </c>
      <c r="X67" s="15"/>
      <c r="Y67" s="15">
        <f>H67+K67+N67+Q67+T67</f>
        <v>40154</v>
      </c>
      <c r="Z67" s="15"/>
    </row>
    <row r="68" spans="1:26" ht="15.75" x14ac:dyDescent="0.25">
      <c r="A68" s="6"/>
      <c r="B68" s="8"/>
      <c r="C68" s="27"/>
      <c r="D68" s="28" t="s">
        <v>11</v>
      </c>
      <c r="E68" s="29">
        <f>E67*100/E67</f>
        <v>100</v>
      </c>
      <c r="F68" s="30">
        <f>F67*100/E67</f>
        <v>46.656123399553714</v>
      </c>
      <c r="G68" s="31">
        <v>38.6</v>
      </c>
      <c r="H68" s="31">
        <f>H67*100/E67</f>
        <v>14.705691197816243</v>
      </c>
      <c r="I68" s="31">
        <f>I67*100/E67</f>
        <v>39.565415195303189</v>
      </c>
      <c r="J68" s="31">
        <f>J67*100/E67</f>
        <v>40.509976385970234</v>
      </c>
      <c r="K68" s="31">
        <f>K67*100/E67</f>
        <v>19.924608418726574</v>
      </c>
      <c r="L68" s="31">
        <f>L67*100/E67</f>
        <v>41.404709807404842</v>
      </c>
      <c r="M68" s="31">
        <f>M67*100/E67</f>
        <v>40.444983643493146</v>
      </c>
      <c r="N68" s="31">
        <f>N67*100/E67</f>
        <v>18.150306549102016</v>
      </c>
      <c r="O68" s="31">
        <f>O67*100/E67</f>
        <v>41.664680777313201</v>
      </c>
      <c r="P68" s="31">
        <f>P67*100/E67</f>
        <v>40.921597088325136</v>
      </c>
      <c r="Q68" s="31">
        <f>Q67*100/E67</f>
        <v>17.413722134361663</v>
      </c>
      <c r="R68" s="31">
        <f>R67*100/E67</f>
        <v>42.635239064971081</v>
      </c>
      <c r="S68" s="31">
        <f>S67*100/E67</f>
        <v>40.568469854199613</v>
      </c>
      <c r="T68" s="31">
        <f>T67*100/E67</f>
        <v>16.796291080829306</v>
      </c>
      <c r="U68" s="56">
        <v>82.6</v>
      </c>
      <c r="V68" s="15"/>
      <c r="W68" s="15">
        <v>42.3</v>
      </c>
      <c r="X68" s="15"/>
      <c r="Y68" s="15">
        <v>17.3</v>
      </c>
      <c r="Z68" s="15"/>
    </row>
    <row r="69" spans="1:26" ht="47.25" x14ac:dyDescent="0.25">
      <c r="A69" s="6">
        <v>10</v>
      </c>
      <c r="B69" s="35" t="s">
        <v>29</v>
      </c>
      <c r="C69" s="7" t="s">
        <v>55</v>
      </c>
      <c r="D69" s="22" t="s">
        <v>13</v>
      </c>
      <c r="E69" s="15">
        <v>1128</v>
      </c>
      <c r="F69" s="6">
        <v>356</v>
      </c>
      <c r="G69" s="6">
        <v>517</v>
      </c>
      <c r="H69" s="6">
        <v>255</v>
      </c>
      <c r="I69" s="6">
        <v>260</v>
      </c>
      <c r="J69" s="6">
        <v>502</v>
      </c>
      <c r="K69" s="6">
        <v>366</v>
      </c>
      <c r="L69" s="6">
        <v>299</v>
      </c>
      <c r="M69" s="6">
        <v>500</v>
      </c>
      <c r="N69" s="6">
        <v>329</v>
      </c>
      <c r="O69" s="6">
        <v>286</v>
      </c>
      <c r="P69" s="6">
        <v>529</v>
      </c>
      <c r="Q69" s="6">
        <v>323</v>
      </c>
      <c r="R69" s="6">
        <v>345</v>
      </c>
      <c r="S69" s="6">
        <v>526</v>
      </c>
      <c r="T69" s="6">
        <v>257</v>
      </c>
      <c r="U69" s="52">
        <f>S69+R69+P69+O69+M69+L69+J69+I69+G69+F69</f>
        <v>4120</v>
      </c>
      <c r="V69" s="38">
        <v>73</v>
      </c>
      <c r="W69" s="6">
        <f>R69+O69+L69+I69+F69</f>
        <v>1546</v>
      </c>
      <c r="X69" s="6">
        <v>27.4</v>
      </c>
      <c r="Y69" s="6">
        <f>T69+Q69+N69+K69+H69</f>
        <v>1530</v>
      </c>
      <c r="Z69" s="6">
        <v>27.1</v>
      </c>
    </row>
    <row r="70" spans="1:26" ht="15.75" x14ac:dyDescent="0.25">
      <c r="A70" s="6"/>
      <c r="B70" s="8"/>
      <c r="C70" s="8"/>
      <c r="D70" s="23" t="s">
        <v>14</v>
      </c>
      <c r="E70" s="25">
        <v>5999</v>
      </c>
      <c r="F70" s="32">
        <v>2400</v>
      </c>
      <c r="G70" s="32">
        <v>2442</v>
      </c>
      <c r="H70" s="32">
        <v>1157</v>
      </c>
      <c r="I70" s="32">
        <v>2147</v>
      </c>
      <c r="J70" s="32">
        <v>2415</v>
      </c>
      <c r="K70" s="32">
        <v>1437</v>
      </c>
      <c r="L70" s="32">
        <v>2131</v>
      </c>
      <c r="M70" s="32">
        <v>2627</v>
      </c>
      <c r="N70" s="32">
        <v>1241</v>
      </c>
      <c r="O70" s="32">
        <v>2182</v>
      </c>
      <c r="P70" s="32">
        <v>2513</v>
      </c>
      <c r="Q70" s="32">
        <v>1304</v>
      </c>
      <c r="R70" s="32">
        <v>2330</v>
      </c>
      <c r="S70" s="32">
        <v>2480</v>
      </c>
      <c r="T70" s="32">
        <v>1189</v>
      </c>
      <c r="U70" s="52">
        <f>S70+R70+P70+O70+M70+L70+J70+I70+G70+F70</f>
        <v>23667</v>
      </c>
      <c r="V70" s="6">
        <v>78.900000000000006</v>
      </c>
      <c r="W70" s="6">
        <f>R70+O70+L70+I70+F70</f>
        <v>11190</v>
      </c>
      <c r="X70" s="6">
        <v>37.299999999999997</v>
      </c>
      <c r="Y70" s="6">
        <f>T70+Q70+N70+K70+H70</f>
        <v>6328</v>
      </c>
      <c r="Z70" s="6">
        <v>21</v>
      </c>
    </row>
    <row r="71" spans="1:26" ht="15.75" x14ac:dyDescent="0.25">
      <c r="A71" s="6"/>
      <c r="B71" s="8"/>
      <c r="C71" s="8"/>
      <c r="D71" s="23" t="s">
        <v>15</v>
      </c>
      <c r="E71" s="25">
        <v>8642</v>
      </c>
      <c r="F71" s="32">
        <v>4064</v>
      </c>
      <c r="G71" s="32">
        <v>3426</v>
      </c>
      <c r="H71" s="32">
        <v>1152</v>
      </c>
      <c r="I71" s="32">
        <v>3307</v>
      </c>
      <c r="J71" s="32">
        <v>3593</v>
      </c>
      <c r="K71" s="32">
        <v>1742</v>
      </c>
      <c r="L71" s="32">
        <v>3604</v>
      </c>
      <c r="M71" s="32">
        <v>3509</v>
      </c>
      <c r="N71" s="32">
        <v>1529</v>
      </c>
      <c r="O71" s="32">
        <v>3580</v>
      </c>
      <c r="P71" s="32">
        <v>3562</v>
      </c>
      <c r="Q71" s="32">
        <v>1500</v>
      </c>
      <c r="R71" s="32">
        <v>3755</v>
      </c>
      <c r="S71" s="32">
        <v>3459</v>
      </c>
      <c r="T71" s="32">
        <v>1428</v>
      </c>
      <c r="U71" s="52">
        <f>S71+R71+P71+O71+M71+L71+J71+I71+G71+F71</f>
        <v>35859</v>
      </c>
      <c r="V71" s="6">
        <v>82.2</v>
      </c>
      <c r="W71" s="6">
        <f>R71+O71+L71+I71+F71</f>
        <v>18310</v>
      </c>
      <c r="X71" s="6">
        <v>42.3</v>
      </c>
      <c r="Y71" s="6">
        <f>T71+Q71+N71+K71+H71</f>
        <v>7351</v>
      </c>
      <c r="Z71" s="6">
        <v>17</v>
      </c>
    </row>
    <row r="72" spans="1:26" ht="15.75" x14ac:dyDescent="0.25">
      <c r="A72" s="6"/>
      <c r="B72" s="8"/>
      <c r="C72" s="8"/>
      <c r="D72" s="23" t="s">
        <v>16</v>
      </c>
      <c r="E72" s="25">
        <v>8656</v>
      </c>
      <c r="F72" s="32">
        <v>4543</v>
      </c>
      <c r="G72" s="32">
        <v>3159</v>
      </c>
      <c r="H72" s="32">
        <v>954</v>
      </c>
      <c r="I72" s="32">
        <v>3708</v>
      </c>
      <c r="J72" s="32">
        <v>3694</v>
      </c>
      <c r="K72" s="32">
        <v>1254</v>
      </c>
      <c r="L72" s="32">
        <v>4116</v>
      </c>
      <c r="M72" s="32">
        <v>3444</v>
      </c>
      <c r="N72" s="32">
        <v>1096</v>
      </c>
      <c r="O72" s="32">
        <v>4055</v>
      </c>
      <c r="P72" s="32">
        <v>3548</v>
      </c>
      <c r="Q72" s="32">
        <v>1053</v>
      </c>
      <c r="R72" s="32">
        <v>4142</v>
      </c>
      <c r="S72" s="32">
        <v>3464</v>
      </c>
      <c r="T72" s="32">
        <v>1050</v>
      </c>
      <c r="U72" s="52">
        <f>S72+R72+P72+O72+M72+L72+J72+I72+G72+F72</f>
        <v>37873</v>
      </c>
      <c r="V72" s="6">
        <v>87.5</v>
      </c>
      <c r="W72" s="6">
        <f>R72+O72+L72+I72+F72</f>
        <v>20564</v>
      </c>
      <c r="X72" s="6">
        <v>47.5</v>
      </c>
      <c r="Y72" s="6">
        <f>T72+Q72+N72+K72+H72</f>
        <v>5407</v>
      </c>
      <c r="Z72" s="6">
        <v>12.4</v>
      </c>
    </row>
    <row r="73" spans="1:26" ht="31.5" x14ac:dyDescent="0.25">
      <c r="A73" s="6"/>
      <c r="B73" s="8"/>
      <c r="C73" s="8"/>
      <c r="D73" s="22" t="s">
        <v>17</v>
      </c>
      <c r="E73" s="15">
        <v>10005</v>
      </c>
      <c r="F73" s="6">
        <v>5487</v>
      </c>
      <c r="G73" s="6">
        <v>3398</v>
      </c>
      <c r="H73" s="6">
        <v>1120</v>
      </c>
      <c r="I73" s="6">
        <v>4713</v>
      </c>
      <c r="J73" s="6">
        <v>3948</v>
      </c>
      <c r="K73" s="6">
        <v>1344</v>
      </c>
      <c r="L73" s="6">
        <v>5142</v>
      </c>
      <c r="M73" s="6">
        <v>3657</v>
      </c>
      <c r="N73" s="6">
        <v>1206</v>
      </c>
      <c r="O73" s="6">
        <v>4859</v>
      </c>
      <c r="P73" s="6">
        <v>3909</v>
      </c>
      <c r="Q73" s="6">
        <v>1237</v>
      </c>
      <c r="R73" s="6">
        <v>5122</v>
      </c>
      <c r="S73" s="6">
        <v>3634</v>
      </c>
      <c r="T73" s="6">
        <v>1249</v>
      </c>
      <c r="U73" s="55">
        <v>43869</v>
      </c>
      <c r="V73" s="6">
        <v>87.6</v>
      </c>
      <c r="W73" s="13">
        <v>25323</v>
      </c>
      <c r="X73" s="6">
        <v>50.6</v>
      </c>
      <c r="Y73" s="13">
        <v>6156</v>
      </c>
      <c r="Z73" s="6">
        <v>12.3</v>
      </c>
    </row>
    <row r="74" spans="1:26" ht="15.75" x14ac:dyDescent="0.25">
      <c r="A74" s="6"/>
      <c r="B74" s="8"/>
      <c r="C74" s="8"/>
      <c r="D74" s="25" t="s">
        <v>10</v>
      </c>
      <c r="E74" s="25">
        <v>34430</v>
      </c>
      <c r="F74" s="25">
        <v>16850</v>
      </c>
      <c r="G74" s="25">
        <v>12942</v>
      </c>
      <c r="H74" s="25">
        <v>4638</v>
      </c>
      <c r="I74" s="25">
        <v>14135</v>
      </c>
      <c r="J74" s="25">
        <v>14152</v>
      </c>
      <c r="K74" s="25">
        <v>6143</v>
      </c>
      <c r="L74" s="25">
        <v>15292</v>
      </c>
      <c r="M74" s="25">
        <v>13737</v>
      </c>
      <c r="N74" s="25">
        <v>5401</v>
      </c>
      <c r="O74" s="25">
        <v>14962</v>
      </c>
      <c r="P74" s="25">
        <v>14061</v>
      </c>
      <c r="Q74" s="25">
        <v>5407</v>
      </c>
      <c r="R74" s="25">
        <v>15694</v>
      </c>
      <c r="S74" s="25">
        <v>13563</v>
      </c>
      <c r="T74" s="25">
        <v>5173</v>
      </c>
      <c r="U74" s="56">
        <f>SUM(U69:U73)</f>
        <v>145388</v>
      </c>
      <c r="V74" s="15"/>
      <c r="W74" s="15">
        <f>R74+O74+L74+I74+F74</f>
        <v>76933</v>
      </c>
      <c r="X74" s="15"/>
      <c r="Y74" s="15">
        <f>T74+Q74+N74+K74+H74</f>
        <v>26762</v>
      </c>
      <c r="Z74" s="15"/>
    </row>
    <row r="75" spans="1:26" ht="15.75" x14ac:dyDescent="0.25">
      <c r="A75" s="6"/>
      <c r="B75" s="8"/>
      <c r="C75" s="27"/>
      <c r="D75" s="28" t="s">
        <v>11</v>
      </c>
      <c r="E75" s="29">
        <f>E74*100/E74</f>
        <v>100</v>
      </c>
      <c r="F75" s="30">
        <f>F74*100/E74</f>
        <v>48.939878013360442</v>
      </c>
      <c r="G75" s="31">
        <v>37.5</v>
      </c>
      <c r="H75" s="31">
        <f>H74*100/E74</f>
        <v>13.470810339819925</v>
      </c>
      <c r="I75" s="31">
        <f>I74*100/E74</f>
        <v>41.054313099041536</v>
      </c>
      <c r="J75" s="31">
        <f>J74*100/E74</f>
        <v>41.103688643624743</v>
      </c>
      <c r="K75" s="31">
        <f>K74*100/E74</f>
        <v>17.841998257333721</v>
      </c>
      <c r="L75" s="31">
        <f>L74*100/E74</f>
        <v>44.414754574498986</v>
      </c>
      <c r="M75" s="31">
        <f>M74*100/E74</f>
        <v>39.898344467034562</v>
      </c>
      <c r="N75" s="31">
        <f>N74*100/E74</f>
        <v>15.686900958466454</v>
      </c>
      <c r="O75" s="31">
        <f>O74*100/E74</f>
        <v>43.456288120824865</v>
      </c>
      <c r="P75" s="31">
        <f>P74*100/E74</f>
        <v>40.83938425791461</v>
      </c>
      <c r="Q75" s="31">
        <f>Q74*100/E74</f>
        <v>15.704327621260529</v>
      </c>
      <c r="R75" s="31">
        <f>R74*100/E74</f>
        <v>45.582340981702004</v>
      </c>
      <c r="S75" s="31">
        <f>S74*100/E74</f>
        <v>39.39297124600639</v>
      </c>
      <c r="T75" s="31">
        <f>T74*100/E74</f>
        <v>15.024687772291607</v>
      </c>
      <c r="U75" s="56">
        <v>84.4</v>
      </c>
      <c r="V75" s="15"/>
      <c r="W75" s="15">
        <v>44.6</v>
      </c>
      <c r="X75" s="15"/>
      <c r="Y75" s="15">
        <v>15.5</v>
      </c>
      <c r="Z75" s="15"/>
    </row>
    <row r="76" spans="1:26" ht="47.25" x14ac:dyDescent="0.25">
      <c r="A76" s="6">
        <v>11</v>
      </c>
      <c r="B76" s="35" t="s">
        <v>30</v>
      </c>
      <c r="C76" s="7" t="s">
        <v>49</v>
      </c>
      <c r="D76" s="22" t="s">
        <v>13</v>
      </c>
      <c r="E76" s="15">
        <v>1306</v>
      </c>
      <c r="F76" s="6">
        <v>760</v>
      </c>
      <c r="G76" s="6">
        <v>423</v>
      </c>
      <c r="H76" s="6">
        <v>123</v>
      </c>
      <c r="I76" s="6">
        <v>845</v>
      </c>
      <c r="J76" s="6">
        <v>312</v>
      </c>
      <c r="K76" s="6">
        <v>149</v>
      </c>
      <c r="L76" s="6">
        <v>569</v>
      </c>
      <c r="M76" s="6">
        <v>577</v>
      </c>
      <c r="N76" s="6">
        <v>160</v>
      </c>
      <c r="O76" s="6">
        <v>760</v>
      </c>
      <c r="P76" s="6">
        <v>423</v>
      </c>
      <c r="Q76" s="6">
        <v>123</v>
      </c>
      <c r="R76" s="6">
        <v>845</v>
      </c>
      <c r="S76" s="6">
        <v>312</v>
      </c>
      <c r="T76" s="6">
        <v>149</v>
      </c>
      <c r="U76" s="52">
        <f>S76+R76+P76+O76+M76+L76+J76+I76+G76+F76</f>
        <v>5826</v>
      </c>
      <c r="V76" s="6">
        <v>89.2</v>
      </c>
      <c r="W76" s="6">
        <f>R76+O76+L76+I76+F76</f>
        <v>3779</v>
      </c>
      <c r="X76" s="6">
        <v>57.8</v>
      </c>
      <c r="Y76" s="6">
        <f>T76+Q76+N76+K76+H76</f>
        <v>704</v>
      </c>
      <c r="Z76" s="6">
        <v>10.7</v>
      </c>
    </row>
    <row r="77" spans="1:26" ht="15.75" x14ac:dyDescent="0.25">
      <c r="A77" s="6"/>
      <c r="B77" s="8"/>
      <c r="C77" s="8"/>
      <c r="D77" s="23" t="s">
        <v>14</v>
      </c>
      <c r="E77" s="15">
        <v>5109</v>
      </c>
      <c r="F77" s="6">
        <v>3210</v>
      </c>
      <c r="G77" s="6">
        <v>982</v>
      </c>
      <c r="H77" s="6">
        <v>917</v>
      </c>
      <c r="I77" s="6">
        <v>3452</v>
      </c>
      <c r="J77" s="6">
        <v>1203</v>
      </c>
      <c r="K77" s="6">
        <v>454</v>
      </c>
      <c r="L77" s="6">
        <v>3210</v>
      </c>
      <c r="M77" s="6">
        <v>982</v>
      </c>
      <c r="N77" s="6">
        <v>917</v>
      </c>
      <c r="O77" s="6">
        <v>3452</v>
      </c>
      <c r="P77" s="6">
        <v>1203</v>
      </c>
      <c r="Q77" s="6">
        <v>454</v>
      </c>
      <c r="R77" s="6">
        <v>3210</v>
      </c>
      <c r="S77" s="6">
        <v>982</v>
      </c>
      <c r="T77" s="6">
        <v>917</v>
      </c>
      <c r="U77" s="52">
        <f>S77+R77+P77+O77+M77+L77+J77+I77+G77+F77</f>
        <v>21886</v>
      </c>
      <c r="V77" s="6">
        <v>85.6</v>
      </c>
      <c r="W77" s="6">
        <f>R77+O77+L77+I77+F77</f>
        <v>16534</v>
      </c>
      <c r="X77" s="6">
        <v>64.7</v>
      </c>
      <c r="Y77" s="6">
        <f>T77+Q77+N77+K77+H77</f>
        <v>3659</v>
      </c>
      <c r="Z77" s="6">
        <v>14.3</v>
      </c>
    </row>
    <row r="78" spans="1:26" ht="15.75" x14ac:dyDescent="0.25">
      <c r="A78" s="6"/>
      <c r="B78" s="8"/>
      <c r="C78" s="8"/>
      <c r="D78" s="23" t="s">
        <v>15</v>
      </c>
      <c r="E78" s="15">
        <v>17137</v>
      </c>
      <c r="F78" s="6">
        <v>12635</v>
      </c>
      <c r="G78" s="6">
        <v>3246</v>
      </c>
      <c r="H78" s="6">
        <v>1256</v>
      </c>
      <c r="I78" s="6">
        <v>15018</v>
      </c>
      <c r="J78" s="6">
        <v>1386</v>
      </c>
      <c r="K78" s="6">
        <v>733</v>
      </c>
      <c r="L78" s="6">
        <v>12511</v>
      </c>
      <c r="M78" s="6">
        <v>1908</v>
      </c>
      <c r="N78" s="6">
        <v>2718</v>
      </c>
      <c r="O78" s="6">
        <v>15018</v>
      </c>
      <c r="P78" s="6">
        <v>1386</v>
      </c>
      <c r="Q78" s="6">
        <v>733</v>
      </c>
      <c r="R78" s="6">
        <v>15018</v>
      </c>
      <c r="S78" s="6">
        <v>1386</v>
      </c>
      <c r="T78" s="6">
        <v>733</v>
      </c>
      <c r="U78" s="52">
        <f>S78+R78+P78+O78+M78+L78+J78+I78+G78+F78</f>
        <v>79512</v>
      </c>
      <c r="V78" s="14">
        <v>95</v>
      </c>
      <c r="W78" s="6">
        <f>R78+O78+L78+I78+F78</f>
        <v>70200</v>
      </c>
      <c r="X78" s="6">
        <v>81.900000000000006</v>
      </c>
      <c r="Y78" s="6">
        <f>T78+Q78+N78+K78+H78</f>
        <v>6173</v>
      </c>
      <c r="Z78" s="6">
        <v>7.2</v>
      </c>
    </row>
    <row r="79" spans="1:26" ht="15.75" x14ac:dyDescent="0.25">
      <c r="A79" s="6"/>
      <c r="B79" s="8"/>
      <c r="C79" s="8"/>
      <c r="D79" s="23" t="s">
        <v>16</v>
      </c>
      <c r="E79" s="15">
        <v>7671</v>
      </c>
      <c r="F79" s="6">
        <v>4917</v>
      </c>
      <c r="G79" s="6">
        <v>1754</v>
      </c>
      <c r="H79" s="6">
        <v>1000</v>
      </c>
      <c r="I79" s="6">
        <v>4853</v>
      </c>
      <c r="J79" s="6">
        <v>1256</v>
      </c>
      <c r="K79" s="6">
        <v>1562</v>
      </c>
      <c r="L79" s="6">
        <v>4012</v>
      </c>
      <c r="M79" s="6">
        <v>2156</v>
      </c>
      <c r="N79" s="6">
        <v>1503</v>
      </c>
      <c r="O79" s="6">
        <v>4221</v>
      </c>
      <c r="P79" s="6">
        <v>2285</v>
      </c>
      <c r="Q79" s="6">
        <v>1165</v>
      </c>
      <c r="R79" s="6">
        <v>4221</v>
      </c>
      <c r="S79" s="6">
        <v>2285</v>
      </c>
      <c r="T79" s="6">
        <v>1165</v>
      </c>
      <c r="U79" s="52">
        <f>S79+R79+P79+O79+M79+L79+J79+I79+G79+F79</f>
        <v>31960</v>
      </c>
      <c r="V79" s="6">
        <v>83.3</v>
      </c>
      <c r="W79" s="6">
        <f>R79+O79+L79+I79+F79</f>
        <v>22224</v>
      </c>
      <c r="X79" s="6">
        <v>57.9</v>
      </c>
      <c r="Y79" s="6">
        <f>T79+Q79+N79+K79+H79</f>
        <v>6395</v>
      </c>
      <c r="Z79" s="6">
        <v>16.600000000000001</v>
      </c>
    </row>
    <row r="80" spans="1:26" ht="31.5" x14ac:dyDescent="0.25">
      <c r="A80" s="6"/>
      <c r="B80" s="8"/>
      <c r="C80" s="8"/>
      <c r="D80" s="22" t="s">
        <v>17</v>
      </c>
      <c r="E80" s="15">
        <v>21740</v>
      </c>
      <c r="F80" s="6">
        <v>17256</v>
      </c>
      <c r="G80" s="6">
        <v>3857</v>
      </c>
      <c r="H80" s="6">
        <v>627</v>
      </c>
      <c r="I80" s="6">
        <v>18256</v>
      </c>
      <c r="J80" s="6">
        <v>2142</v>
      </c>
      <c r="K80" s="6">
        <v>1342</v>
      </c>
      <c r="L80" s="6">
        <v>17256</v>
      </c>
      <c r="M80" s="6">
        <v>3857</v>
      </c>
      <c r="N80" s="6">
        <v>627</v>
      </c>
      <c r="O80" s="6">
        <v>18256</v>
      </c>
      <c r="P80" s="6">
        <v>2142</v>
      </c>
      <c r="Q80" s="6">
        <v>1342</v>
      </c>
      <c r="R80" s="6">
        <v>16589</v>
      </c>
      <c r="S80" s="6">
        <v>3857</v>
      </c>
      <c r="T80" s="6">
        <v>1294</v>
      </c>
      <c r="U80" s="55">
        <v>103468</v>
      </c>
      <c r="V80" s="6">
        <v>95.1</v>
      </c>
      <c r="W80" s="13">
        <v>87613</v>
      </c>
      <c r="X80" s="1">
        <v>80.599999999999994</v>
      </c>
      <c r="Y80" s="13">
        <v>5232</v>
      </c>
      <c r="Z80" s="6">
        <v>4.8</v>
      </c>
    </row>
    <row r="81" spans="1:26" ht="15.75" x14ac:dyDescent="0.25">
      <c r="A81" s="6"/>
      <c r="B81" s="8"/>
      <c r="C81" s="8"/>
      <c r="D81" s="25" t="s">
        <v>10</v>
      </c>
      <c r="E81" s="25">
        <v>52963</v>
      </c>
      <c r="F81" s="25">
        <v>38778</v>
      </c>
      <c r="G81" s="25">
        <v>10262</v>
      </c>
      <c r="H81" s="25">
        <v>3923</v>
      </c>
      <c r="I81" s="25">
        <v>42424</v>
      </c>
      <c r="J81" s="25">
        <v>6299</v>
      </c>
      <c r="K81" s="25">
        <v>4240</v>
      </c>
      <c r="L81" s="25">
        <v>37558</v>
      </c>
      <c r="M81" s="25">
        <v>9480</v>
      </c>
      <c r="N81" s="25">
        <v>5925</v>
      </c>
      <c r="O81" s="25">
        <v>41707</v>
      </c>
      <c r="P81" s="25">
        <v>7439</v>
      </c>
      <c r="Q81" s="25">
        <v>3817</v>
      </c>
      <c r="R81" s="25">
        <v>39883</v>
      </c>
      <c r="S81" s="25">
        <v>8822</v>
      </c>
      <c r="T81" s="25">
        <v>4258</v>
      </c>
      <c r="U81" s="56">
        <f>SUM(U76:U80)</f>
        <v>242652</v>
      </c>
      <c r="V81" s="15"/>
      <c r="W81" s="15">
        <f>R81+O81+L81+I81+F81</f>
        <v>200350</v>
      </c>
      <c r="X81" s="15"/>
      <c r="Y81" s="15">
        <f>T81+Q81+N81+K81+H81</f>
        <v>22163</v>
      </c>
      <c r="Z81" s="15"/>
    </row>
    <row r="82" spans="1:26" ht="15.75" x14ac:dyDescent="0.25">
      <c r="A82" s="6"/>
      <c r="B82" s="8"/>
      <c r="C82" s="27"/>
      <c r="D82" s="28" t="s">
        <v>11</v>
      </c>
      <c r="E82" s="29">
        <f>E81*100/E81</f>
        <v>100</v>
      </c>
      <c r="F82" s="30">
        <f>F81*100/E81</f>
        <v>73.217151596397485</v>
      </c>
      <c r="G82" s="31">
        <v>19.3</v>
      </c>
      <c r="H82" s="31">
        <f>H81*100/E81</f>
        <v>7.407057757302268</v>
      </c>
      <c r="I82" s="31">
        <f>I81*100/E81</f>
        <v>80.101202726431666</v>
      </c>
      <c r="J82" s="31">
        <f>J81*100/E81</f>
        <v>11.893208466287787</v>
      </c>
      <c r="K82" s="31">
        <f>K81*100/E81</f>
        <v>8.0055888072805548</v>
      </c>
      <c r="L82" s="31">
        <f>L81*100/E81</f>
        <v>70.913656703736564</v>
      </c>
      <c r="M82" s="31">
        <f>M81*100/E81</f>
        <v>17.899288182315956</v>
      </c>
      <c r="N82" s="31">
        <f>N81*100/E81</f>
        <v>11.187055113947473</v>
      </c>
      <c r="O82" s="31">
        <f>O81*100/E81</f>
        <v>78.747427449351434</v>
      </c>
      <c r="P82" s="31">
        <f>P81*100/E81</f>
        <v>14.045654513528312</v>
      </c>
      <c r="Q82" s="31">
        <f>Q81*100/E81</f>
        <v>7.2069180371202535</v>
      </c>
      <c r="R82" s="31">
        <f>R81*100/E81</f>
        <v>75.303513773766596</v>
      </c>
      <c r="S82" s="31">
        <f>S81*100/E81</f>
        <v>16.656911428733267</v>
      </c>
      <c r="T82" s="31">
        <f>T81*100/E81</f>
        <v>8.0395747975001424</v>
      </c>
      <c r="U82" s="56">
        <v>92.3</v>
      </c>
      <c r="V82" s="15"/>
      <c r="W82" s="15">
        <v>75.599999999999994</v>
      </c>
      <c r="X82" s="15"/>
      <c r="Y82" s="15">
        <v>8.3000000000000007</v>
      </c>
      <c r="Z82" s="15"/>
    </row>
    <row r="83" spans="1:26" ht="47.25" x14ac:dyDescent="0.25">
      <c r="A83" s="6">
        <v>12</v>
      </c>
      <c r="B83" s="35" t="s">
        <v>31</v>
      </c>
      <c r="C83" s="8" t="s">
        <v>63</v>
      </c>
      <c r="D83" s="22" t="s">
        <v>13</v>
      </c>
      <c r="E83" s="15">
        <v>1051</v>
      </c>
      <c r="F83" s="6">
        <v>385</v>
      </c>
      <c r="G83" s="6">
        <v>429</v>
      </c>
      <c r="H83" s="6">
        <v>237</v>
      </c>
      <c r="I83" s="6">
        <v>322</v>
      </c>
      <c r="J83" s="6">
        <v>446</v>
      </c>
      <c r="K83" s="6">
        <v>283</v>
      </c>
      <c r="L83" s="6">
        <v>345</v>
      </c>
      <c r="M83" s="6">
        <v>432</v>
      </c>
      <c r="N83" s="6">
        <v>274</v>
      </c>
      <c r="O83" s="6">
        <v>368</v>
      </c>
      <c r="P83" s="6">
        <v>428</v>
      </c>
      <c r="Q83" s="6">
        <v>255</v>
      </c>
      <c r="R83" s="6">
        <v>349</v>
      </c>
      <c r="S83" s="6">
        <v>466</v>
      </c>
      <c r="T83" s="6">
        <v>236</v>
      </c>
      <c r="U83" s="52">
        <f>S83+R83+P83+O83+M83+L83+J83+I83+G83+F83</f>
        <v>3970</v>
      </c>
      <c r="V83" s="6">
        <v>75.5</v>
      </c>
      <c r="W83" s="6">
        <f>R83+O83+L83+I83+F83</f>
        <v>1769</v>
      </c>
      <c r="X83" s="6">
        <v>33.6</v>
      </c>
      <c r="Y83" s="6">
        <f>T83+Q83+N83+K83+H83</f>
        <v>1285</v>
      </c>
      <c r="Z83" s="6">
        <v>24.4</v>
      </c>
    </row>
    <row r="84" spans="1:26" ht="15.75" x14ac:dyDescent="0.25">
      <c r="A84" s="6"/>
      <c r="B84" s="8"/>
      <c r="C84" s="8"/>
      <c r="D84" s="23" t="s">
        <v>14</v>
      </c>
      <c r="E84" s="15">
        <v>8692</v>
      </c>
      <c r="F84" s="6">
        <v>3289</v>
      </c>
      <c r="G84" s="6">
        <v>3735</v>
      </c>
      <c r="H84" s="6">
        <v>1668</v>
      </c>
      <c r="I84" s="6">
        <v>3075</v>
      </c>
      <c r="J84" s="6">
        <v>3808</v>
      </c>
      <c r="K84" s="6">
        <v>1809</v>
      </c>
      <c r="L84" s="6">
        <v>3023</v>
      </c>
      <c r="M84" s="6">
        <v>3861</v>
      </c>
      <c r="N84" s="6">
        <v>1808</v>
      </c>
      <c r="O84" s="6">
        <v>3208</v>
      </c>
      <c r="P84" s="6">
        <v>3750</v>
      </c>
      <c r="Q84" s="6">
        <v>1734</v>
      </c>
      <c r="R84" s="6">
        <v>3296</v>
      </c>
      <c r="S84" s="6">
        <v>3680</v>
      </c>
      <c r="T84" s="6">
        <v>1716</v>
      </c>
      <c r="U84" s="52">
        <f>S84+R84+P84+O84+M84+L84+J84+I84+G84+F84</f>
        <v>34725</v>
      </c>
      <c r="V84" s="6">
        <v>79.900000000000006</v>
      </c>
      <c r="W84" s="6">
        <f>R84+O84+L84+F84+I84</f>
        <v>15891</v>
      </c>
      <c r="X84" s="6">
        <v>36.5</v>
      </c>
      <c r="Y84" s="6">
        <f>T84+Q84+N84+K84+H84</f>
        <v>8735</v>
      </c>
      <c r="Z84" s="6">
        <v>20</v>
      </c>
    </row>
    <row r="85" spans="1:26" ht="15.75" x14ac:dyDescent="0.25">
      <c r="A85" s="6"/>
      <c r="B85" s="8"/>
      <c r="C85" s="8"/>
      <c r="D85" s="23" t="s">
        <v>15</v>
      </c>
      <c r="E85" s="15">
        <v>11782</v>
      </c>
      <c r="F85" s="6">
        <v>5447</v>
      </c>
      <c r="G85" s="6">
        <v>4567</v>
      </c>
      <c r="H85" s="6">
        <v>1768</v>
      </c>
      <c r="I85" s="6">
        <v>4860</v>
      </c>
      <c r="J85" s="6">
        <v>4824</v>
      </c>
      <c r="K85" s="6">
        <v>2098</v>
      </c>
      <c r="L85" s="6">
        <v>4894</v>
      </c>
      <c r="M85" s="6">
        <v>4765</v>
      </c>
      <c r="N85" s="6">
        <v>2123</v>
      </c>
      <c r="O85" s="6">
        <v>5018</v>
      </c>
      <c r="P85" s="6">
        <v>4689</v>
      </c>
      <c r="Q85" s="6">
        <v>2075</v>
      </c>
      <c r="R85" s="6">
        <v>5153</v>
      </c>
      <c r="S85" s="6">
        <v>4698</v>
      </c>
      <c r="T85" s="6">
        <v>1931</v>
      </c>
      <c r="U85" s="52">
        <f>S85+R85+P85+O85+M85+L85+J85+I85+G85+F85</f>
        <v>48915</v>
      </c>
      <c r="V85" s="14">
        <v>83</v>
      </c>
      <c r="W85" s="6">
        <f>R85+O85+L85+I85+F85</f>
        <v>25372</v>
      </c>
      <c r="X85" s="6">
        <v>43</v>
      </c>
      <c r="Y85" s="6">
        <f>T85+Q85+N85+K85+H85</f>
        <v>9995</v>
      </c>
      <c r="Z85" s="6">
        <v>16.899999999999999</v>
      </c>
    </row>
    <row r="86" spans="1:26" ht="15.75" x14ac:dyDescent="0.25">
      <c r="A86" s="6"/>
      <c r="B86" s="8"/>
      <c r="C86" s="8"/>
      <c r="D86" s="23" t="s">
        <v>16</v>
      </c>
      <c r="E86" s="15">
        <v>12423</v>
      </c>
      <c r="F86" s="6">
        <v>6127</v>
      </c>
      <c r="G86" s="6">
        <v>4752</v>
      </c>
      <c r="H86" s="6">
        <v>1544</v>
      </c>
      <c r="I86" s="6">
        <v>5498</v>
      </c>
      <c r="J86" s="6">
        <v>5132</v>
      </c>
      <c r="K86" s="6">
        <v>1793</v>
      </c>
      <c r="L86" s="6">
        <v>5688</v>
      </c>
      <c r="M86" s="6">
        <v>5018</v>
      </c>
      <c r="N86" s="6">
        <v>1717</v>
      </c>
      <c r="O86" s="6">
        <v>5771</v>
      </c>
      <c r="P86" s="6">
        <v>5036</v>
      </c>
      <c r="Q86" s="6">
        <v>1616</v>
      </c>
      <c r="R86" s="6">
        <v>5719</v>
      </c>
      <c r="S86" s="6">
        <v>4998</v>
      </c>
      <c r="T86" s="6">
        <v>1706</v>
      </c>
      <c r="U86" s="52">
        <f>S86+R86+P86+O86+M86+L86+J86+I86+G86+F86</f>
        <v>53739</v>
      </c>
      <c r="V86" s="6">
        <v>86.5</v>
      </c>
      <c r="W86" s="6">
        <f>R86+O86+L86+I86+F86</f>
        <v>28803</v>
      </c>
      <c r="X86" s="6">
        <v>46.3</v>
      </c>
      <c r="Y86" s="6">
        <f>T86+Q86+N86+K86+H86</f>
        <v>8376</v>
      </c>
      <c r="Z86" s="6">
        <v>13.4</v>
      </c>
    </row>
    <row r="87" spans="1:26" ht="31.5" x14ac:dyDescent="0.25">
      <c r="A87" s="6"/>
      <c r="B87" s="8"/>
      <c r="C87" s="8"/>
      <c r="D87" s="22" t="s">
        <v>17</v>
      </c>
      <c r="E87" s="15">
        <v>16217</v>
      </c>
      <c r="F87" s="6">
        <v>7946</v>
      </c>
      <c r="G87" s="6">
        <v>6130</v>
      </c>
      <c r="H87" s="6">
        <v>2141</v>
      </c>
      <c r="I87" s="6">
        <v>7407</v>
      </c>
      <c r="J87" s="6">
        <v>6420</v>
      </c>
      <c r="K87" s="6">
        <v>2390</v>
      </c>
      <c r="L87" s="6">
        <v>7349</v>
      </c>
      <c r="M87" s="6">
        <v>6463</v>
      </c>
      <c r="N87" s="6">
        <v>2405</v>
      </c>
      <c r="O87" s="6">
        <v>7785</v>
      </c>
      <c r="P87" s="6">
        <v>6144</v>
      </c>
      <c r="Q87" s="6">
        <v>2288</v>
      </c>
      <c r="R87" s="6">
        <v>7678</v>
      </c>
      <c r="S87" s="6">
        <v>6168</v>
      </c>
      <c r="T87" s="6">
        <v>2371</v>
      </c>
      <c r="U87" s="55">
        <v>69490</v>
      </c>
      <c r="V87" s="6">
        <v>85.7</v>
      </c>
      <c r="W87" s="13">
        <v>38165</v>
      </c>
      <c r="X87" s="14">
        <v>47</v>
      </c>
      <c r="Y87" s="13">
        <v>11595</v>
      </c>
      <c r="Z87" s="6">
        <v>14.2</v>
      </c>
    </row>
    <row r="88" spans="1:26" ht="15.75" x14ac:dyDescent="0.25">
      <c r="A88" s="6"/>
      <c r="B88" s="8"/>
      <c r="C88" s="8"/>
      <c r="D88" s="25" t="s">
        <v>10</v>
      </c>
      <c r="E88" s="25">
        <f t="shared" ref="E88:T88" si="7">SUM(E83:E87)</f>
        <v>50165</v>
      </c>
      <c r="F88" s="25">
        <f t="shared" si="7"/>
        <v>23194</v>
      </c>
      <c r="G88" s="25">
        <f t="shared" si="7"/>
        <v>19613</v>
      </c>
      <c r="H88" s="25">
        <f t="shared" si="7"/>
        <v>7358</v>
      </c>
      <c r="I88" s="25">
        <f t="shared" si="7"/>
        <v>21162</v>
      </c>
      <c r="J88" s="25">
        <f t="shared" si="7"/>
        <v>20630</v>
      </c>
      <c r="K88" s="25">
        <f t="shared" si="7"/>
        <v>8373</v>
      </c>
      <c r="L88" s="25">
        <f t="shared" si="7"/>
        <v>21299</v>
      </c>
      <c r="M88" s="25">
        <f t="shared" si="7"/>
        <v>20539</v>
      </c>
      <c r="N88" s="25">
        <f t="shared" si="7"/>
        <v>8327</v>
      </c>
      <c r="O88" s="25">
        <f t="shared" si="7"/>
        <v>22150</v>
      </c>
      <c r="P88" s="25">
        <f t="shared" si="7"/>
        <v>20047</v>
      </c>
      <c r="Q88" s="25">
        <f t="shared" si="7"/>
        <v>7968</v>
      </c>
      <c r="R88" s="25">
        <f t="shared" si="7"/>
        <v>22195</v>
      </c>
      <c r="S88" s="25">
        <f t="shared" si="7"/>
        <v>20010</v>
      </c>
      <c r="T88" s="25">
        <f t="shared" si="7"/>
        <v>7960</v>
      </c>
      <c r="U88" s="56">
        <f>SUM(U83:U87)</f>
        <v>210839</v>
      </c>
      <c r="V88" s="15"/>
      <c r="W88" s="15">
        <f>R88+O88+L88+I88+F88</f>
        <v>110000</v>
      </c>
      <c r="X88" s="15"/>
      <c r="Y88" s="15">
        <f>T88+Q88+N88+K88+H88</f>
        <v>39986</v>
      </c>
      <c r="Z88" s="15"/>
    </row>
    <row r="89" spans="1:26" ht="15.75" x14ac:dyDescent="0.25">
      <c r="A89" s="6"/>
      <c r="B89" s="8"/>
      <c r="C89" s="27"/>
      <c r="D89" s="28" t="s">
        <v>11</v>
      </c>
      <c r="E89" s="29">
        <f>E88*100/E88</f>
        <v>100</v>
      </c>
      <c r="F89" s="30">
        <v>46.2</v>
      </c>
      <c r="G89" s="31">
        <v>39</v>
      </c>
      <c r="H89" s="31">
        <v>14.6</v>
      </c>
      <c r="I89" s="31">
        <f>I88*100/E88</f>
        <v>42.184790192365192</v>
      </c>
      <c r="J89" s="31">
        <f>J88*100/E88</f>
        <v>41.124289843516394</v>
      </c>
      <c r="K89" s="31">
        <f>K88*100/E88</f>
        <v>16.690919964118411</v>
      </c>
      <c r="L89" s="31">
        <f>L88*100/E88</f>
        <v>42.457888966410842</v>
      </c>
      <c r="M89" s="31">
        <f>M88*100/E88</f>
        <v>40.942888468055415</v>
      </c>
      <c r="N89" s="31">
        <f>N88*100/E88</f>
        <v>16.59922256553374</v>
      </c>
      <c r="O89" s="31">
        <f>O88*100/E88</f>
        <v>44.154290840227247</v>
      </c>
      <c r="P89" s="31">
        <f>P88*100/E88</f>
        <v>39.962124987541117</v>
      </c>
      <c r="Q89" s="31">
        <f>Q88*100/E88</f>
        <v>15.883584172231636</v>
      </c>
      <c r="R89" s="31">
        <f>R88*100/E88</f>
        <v>44.243994817103555</v>
      </c>
      <c r="S89" s="31">
        <f>S88*100/E88</f>
        <v>39.888368384331706</v>
      </c>
      <c r="T89" s="31">
        <f>T88*100/E88</f>
        <v>15.867636798564737</v>
      </c>
      <c r="U89" s="60">
        <v>84</v>
      </c>
      <c r="V89" s="15"/>
      <c r="W89" s="15">
        <v>43.8</v>
      </c>
      <c r="X89" s="15"/>
      <c r="Y89" s="15">
        <v>15.9</v>
      </c>
      <c r="Z89" s="15"/>
    </row>
    <row r="90" spans="1:26" ht="47.25" x14ac:dyDescent="0.25">
      <c r="A90" s="6">
        <v>13</v>
      </c>
      <c r="B90" s="21" t="s">
        <v>32</v>
      </c>
      <c r="C90" s="7" t="s">
        <v>46</v>
      </c>
      <c r="D90" s="22" t="s">
        <v>13</v>
      </c>
      <c r="E90" s="17">
        <v>1531</v>
      </c>
      <c r="F90" s="12">
        <v>331.64</v>
      </c>
      <c r="G90" s="12">
        <v>740.24</v>
      </c>
      <c r="H90" s="12">
        <v>459.12</v>
      </c>
      <c r="I90" s="12">
        <v>269</v>
      </c>
      <c r="J90" s="12">
        <v>705.2</v>
      </c>
      <c r="K90" s="12">
        <v>556.79999999999995</v>
      </c>
      <c r="L90" s="12">
        <v>283.84000000000003</v>
      </c>
      <c r="M90" s="12">
        <v>733.28</v>
      </c>
      <c r="N90" s="12">
        <v>513.88</v>
      </c>
      <c r="O90" s="12">
        <v>333.72</v>
      </c>
      <c r="P90" s="12">
        <v>719.36</v>
      </c>
      <c r="Q90" s="12">
        <v>477.92</v>
      </c>
      <c r="R90" s="12">
        <v>302.76</v>
      </c>
      <c r="S90" s="12">
        <v>781.28</v>
      </c>
      <c r="T90" s="12">
        <v>446.96</v>
      </c>
      <c r="U90" s="58">
        <f>S90+R90+P90+O90+M90+L90+J90+I90+G90+F90</f>
        <v>5200.32</v>
      </c>
      <c r="V90" s="6">
        <v>67.900000000000006</v>
      </c>
      <c r="W90" s="12">
        <f>R90+O90+L90+I90+F90</f>
        <v>1520.96</v>
      </c>
      <c r="X90" s="6">
        <v>19.8</v>
      </c>
      <c r="Y90" s="12">
        <f>T90+Q90+N90+K90+H90</f>
        <v>2454.6799999999998</v>
      </c>
      <c r="Z90" s="6">
        <v>32</v>
      </c>
    </row>
    <row r="91" spans="1:26" ht="15.75" x14ac:dyDescent="0.25">
      <c r="A91" s="6"/>
      <c r="B91" s="8"/>
      <c r="C91" s="8"/>
      <c r="D91" s="23" t="s">
        <v>14</v>
      </c>
      <c r="E91" s="33">
        <v>6835</v>
      </c>
      <c r="F91" s="40">
        <v>1926.08</v>
      </c>
      <c r="G91" s="40">
        <v>3393.2799999999997</v>
      </c>
      <c r="H91" s="40">
        <v>1515.6399999999999</v>
      </c>
      <c r="I91" s="40">
        <v>1589</v>
      </c>
      <c r="J91" s="40">
        <v>3401.4</v>
      </c>
      <c r="K91" s="40">
        <v>1844.6</v>
      </c>
      <c r="L91" s="40">
        <v>1625.48</v>
      </c>
      <c r="M91" s="40">
        <v>3545.16</v>
      </c>
      <c r="N91" s="40">
        <v>1664.3600000000001</v>
      </c>
      <c r="O91" s="40">
        <v>1793.84</v>
      </c>
      <c r="P91" s="40">
        <v>3502.92</v>
      </c>
      <c r="Q91" s="40">
        <v>1538.24</v>
      </c>
      <c r="R91" s="40">
        <v>1792.72</v>
      </c>
      <c r="S91" s="40">
        <v>3506.16</v>
      </c>
      <c r="T91" s="40">
        <v>1536.12</v>
      </c>
      <c r="U91" s="58">
        <f>S91+R91+P91+O91+M91+L91+J91+I91+G91+F91</f>
        <v>26076.04</v>
      </c>
      <c r="V91" s="6">
        <v>76.3</v>
      </c>
      <c r="W91" s="12">
        <f>R91+O91+L91+I91+F91</f>
        <v>8727.119999999999</v>
      </c>
      <c r="X91" s="6">
        <v>25.5</v>
      </c>
      <c r="Y91" s="12">
        <f>T91+Q91+N91+K91+H91</f>
        <v>8098.9599999999991</v>
      </c>
      <c r="Z91" s="6">
        <v>23.6</v>
      </c>
    </row>
    <row r="92" spans="1:26" ht="15.75" x14ac:dyDescent="0.25">
      <c r="A92" s="6"/>
      <c r="B92" s="8"/>
      <c r="C92" s="8"/>
      <c r="D92" s="23" t="s">
        <v>15</v>
      </c>
      <c r="E92" s="33">
        <v>8638</v>
      </c>
      <c r="F92" s="40">
        <v>3085.74</v>
      </c>
      <c r="G92" s="40">
        <v>4108.84</v>
      </c>
      <c r="H92" s="40">
        <v>1443.42</v>
      </c>
      <c r="I92" s="40">
        <v>2401.25</v>
      </c>
      <c r="J92" s="40">
        <v>4317.45</v>
      </c>
      <c r="K92" s="40">
        <v>1919.3</v>
      </c>
      <c r="L92" s="40">
        <v>2571.69</v>
      </c>
      <c r="M92" s="40">
        <v>4302.2299999999996</v>
      </c>
      <c r="N92" s="40">
        <v>1764.08</v>
      </c>
      <c r="O92" s="40">
        <v>2731.52</v>
      </c>
      <c r="P92" s="40">
        <v>4243.01</v>
      </c>
      <c r="Q92" s="40">
        <v>1663.47</v>
      </c>
      <c r="R92" s="40">
        <v>2753.91</v>
      </c>
      <c r="S92" s="40">
        <v>4271.2299999999996</v>
      </c>
      <c r="T92" s="40">
        <v>1612.8600000000001</v>
      </c>
      <c r="U92" s="58">
        <f>S92+R92+P92+O92+M92+L92+J92+I92+G92+F92</f>
        <v>34786.870000000003</v>
      </c>
      <c r="V92" s="6">
        <v>80.5</v>
      </c>
      <c r="W92" s="12">
        <f>R92+O92+L92+I92+F92</f>
        <v>13544.11</v>
      </c>
      <c r="X92" s="6">
        <v>31.3</v>
      </c>
      <c r="Y92" s="12">
        <f>T92+Q92+N92+K92+H92</f>
        <v>8403.130000000001</v>
      </c>
      <c r="Z92" s="6">
        <v>19.399999999999999</v>
      </c>
    </row>
    <row r="93" spans="1:26" ht="15.75" x14ac:dyDescent="0.25">
      <c r="A93" s="6"/>
      <c r="B93" s="8"/>
      <c r="C93" s="8"/>
      <c r="D93" s="23" t="s">
        <v>16</v>
      </c>
      <c r="E93" s="33">
        <v>9262</v>
      </c>
      <c r="F93" s="40">
        <v>3719.16</v>
      </c>
      <c r="G93" s="40">
        <v>4282.5599999999995</v>
      </c>
      <c r="H93" s="40">
        <v>1260.28</v>
      </c>
      <c r="I93" s="40">
        <v>2922</v>
      </c>
      <c r="J93" s="40">
        <v>4737.8</v>
      </c>
      <c r="K93" s="40">
        <v>1602.2</v>
      </c>
      <c r="L93" s="40">
        <v>3045.96</v>
      </c>
      <c r="M93" s="40">
        <v>4639.32</v>
      </c>
      <c r="N93" s="40">
        <v>1576.72</v>
      </c>
      <c r="O93" s="40">
        <v>3318.68</v>
      </c>
      <c r="P93" s="40">
        <v>4513.84</v>
      </c>
      <c r="Q93" s="40">
        <v>1429.48</v>
      </c>
      <c r="R93" s="40">
        <v>3253.44</v>
      </c>
      <c r="S93" s="40">
        <v>4574.32</v>
      </c>
      <c r="T93" s="40">
        <v>1434.24</v>
      </c>
      <c r="U93" s="58">
        <f>S93+R93+P93+O93+M93+L93+J93+I93+G93+F93</f>
        <v>39007.08</v>
      </c>
      <c r="V93" s="6">
        <v>84.2</v>
      </c>
      <c r="W93" s="12">
        <f>R93+O93+L93+I93+F93</f>
        <v>16259.24</v>
      </c>
      <c r="X93" s="6">
        <v>35.1</v>
      </c>
      <c r="Y93" s="12">
        <f>T93+Q93+N93+K93+H93</f>
        <v>7302.92</v>
      </c>
      <c r="Z93" s="6">
        <v>15.7</v>
      </c>
    </row>
    <row r="94" spans="1:26" ht="31.5" x14ac:dyDescent="0.25">
      <c r="A94" s="6"/>
      <c r="B94" s="8"/>
      <c r="C94" s="8"/>
      <c r="D94" s="22" t="s">
        <v>17</v>
      </c>
      <c r="E94" s="17">
        <v>11461</v>
      </c>
      <c r="F94" s="12">
        <v>4906</v>
      </c>
      <c r="G94" s="12">
        <v>5596</v>
      </c>
      <c r="H94" s="12">
        <v>959</v>
      </c>
      <c r="I94" s="12">
        <v>4154</v>
      </c>
      <c r="J94" s="12">
        <v>6246</v>
      </c>
      <c r="K94" s="12">
        <v>1061</v>
      </c>
      <c r="L94" s="12">
        <v>4258</v>
      </c>
      <c r="M94" s="12">
        <v>6158</v>
      </c>
      <c r="N94" s="12">
        <v>1045</v>
      </c>
      <c r="O94" s="12">
        <v>4555</v>
      </c>
      <c r="P94" s="12">
        <v>5936</v>
      </c>
      <c r="Q94" s="12">
        <v>970</v>
      </c>
      <c r="R94" s="12">
        <v>4540</v>
      </c>
      <c r="S94" s="12">
        <v>5914</v>
      </c>
      <c r="T94" s="12">
        <v>1007</v>
      </c>
      <c r="U94" s="55">
        <v>52263</v>
      </c>
      <c r="V94" s="6">
        <v>91.2</v>
      </c>
      <c r="W94" s="13">
        <v>22413</v>
      </c>
      <c r="X94" s="6">
        <v>39.1</v>
      </c>
      <c r="Y94" s="13">
        <v>5042</v>
      </c>
      <c r="Z94" s="6">
        <v>8.6999999999999993</v>
      </c>
    </row>
    <row r="95" spans="1:26" ht="15.75" x14ac:dyDescent="0.25">
      <c r="A95" s="6"/>
      <c r="B95" s="8"/>
      <c r="C95" s="8"/>
      <c r="D95" s="25" t="s">
        <v>10</v>
      </c>
      <c r="E95" s="25">
        <f t="shared" ref="E95:T95" si="8">SUM(E90:E94)</f>
        <v>37727</v>
      </c>
      <c r="F95" s="33">
        <f t="shared" si="8"/>
        <v>13968.619999999999</v>
      </c>
      <c r="G95" s="33">
        <f t="shared" si="8"/>
        <v>18120.919999999998</v>
      </c>
      <c r="H95" s="33">
        <f t="shared" si="8"/>
        <v>5637.46</v>
      </c>
      <c r="I95" s="33">
        <f t="shared" si="8"/>
        <v>11335.25</v>
      </c>
      <c r="J95" s="33">
        <f t="shared" si="8"/>
        <v>19407.849999999999</v>
      </c>
      <c r="K95" s="33">
        <f t="shared" si="8"/>
        <v>6983.9</v>
      </c>
      <c r="L95" s="33">
        <f t="shared" si="8"/>
        <v>11784.970000000001</v>
      </c>
      <c r="M95" s="33">
        <f>SUM(M90:M94)</f>
        <v>19377.989999999998</v>
      </c>
      <c r="N95" s="33">
        <f t="shared" si="8"/>
        <v>6564.04</v>
      </c>
      <c r="O95" s="33">
        <f>SUM(O90:O94)</f>
        <v>12732.76</v>
      </c>
      <c r="P95" s="33">
        <f t="shared" si="8"/>
        <v>18915.13</v>
      </c>
      <c r="Q95" s="33">
        <f>SUM(Q90:Q94)</f>
        <v>6079.1100000000006</v>
      </c>
      <c r="R95" s="33">
        <f t="shared" si="8"/>
        <v>12642.83</v>
      </c>
      <c r="S95" s="33">
        <f>SUM(S90:S94)</f>
        <v>19046.989999999998</v>
      </c>
      <c r="T95" s="33">
        <f t="shared" si="8"/>
        <v>6037.18</v>
      </c>
      <c r="U95" s="59">
        <f>SUM(U90:U94)</f>
        <v>157333.31</v>
      </c>
      <c r="V95" s="15"/>
      <c r="W95" s="17">
        <v>62465</v>
      </c>
      <c r="X95" s="15"/>
      <c r="Y95" s="17">
        <v>31301</v>
      </c>
      <c r="Z95" s="15"/>
    </row>
    <row r="96" spans="1:26" ht="15.75" x14ac:dyDescent="0.25">
      <c r="A96" s="6"/>
      <c r="B96" s="8"/>
      <c r="C96" s="27"/>
      <c r="D96" s="28" t="s">
        <v>11</v>
      </c>
      <c r="E96" s="29">
        <f>E95*100/E95</f>
        <v>100</v>
      </c>
      <c r="F96" s="30">
        <f>F95*100/E95</f>
        <v>37.025525485726405</v>
      </c>
      <c r="G96" s="31">
        <v>48</v>
      </c>
      <c r="H96" s="31">
        <f>H95*100/E95</f>
        <v>14.942773080287328</v>
      </c>
      <c r="I96" s="31">
        <f>I95*100/E95</f>
        <v>30.045458159938505</v>
      </c>
      <c r="J96" s="31">
        <f>J95*100/E95</f>
        <v>51.442865852042296</v>
      </c>
      <c r="K96" s="31">
        <f>K95*100/E95</f>
        <v>18.511675988019192</v>
      </c>
      <c r="L96" s="31">
        <f>L95*100/E95</f>
        <v>31.237495692739948</v>
      </c>
      <c r="M96" s="31">
        <f>M95*100/E95</f>
        <v>51.363718291939456</v>
      </c>
      <c r="N96" s="31">
        <f>N95*100/E95</f>
        <v>17.398786015320592</v>
      </c>
      <c r="O96" s="31">
        <f>O95*100/E95</f>
        <v>33.749728311288997</v>
      </c>
      <c r="P96" s="31">
        <f>P95*100/E95</f>
        <v>50.136851591698253</v>
      </c>
      <c r="Q96" s="31">
        <f>Q95*100/E95</f>
        <v>16.113420097012749</v>
      </c>
      <c r="R96" s="31">
        <f>R95*100/E95</f>
        <v>33.5113579134307</v>
      </c>
      <c r="S96" s="31">
        <f>S95*100/E95</f>
        <v>50.486362552018441</v>
      </c>
      <c r="T96" s="31">
        <f>T95*100/E95</f>
        <v>16.002279534550851</v>
      </c>
      <c r="U96" s="56">
        <v>83.4</v>
      </c>
      <c r="V96" s="15"/>
      <c r="W96" s="15">
        <v>33.1</v>
      </c>
      <c r="X96" s="15"/>
      <c r="Y96" s="15">
        <v>16.5</v>
      </c>
      <c r="Z96" s="15"/>
    </row>
    <row r="97" spans="1:26" ht="47.25" x14ac:dyDescent="0.25">
      <c r="A97" s="6">
        <v>14</v>
      </c>
      <c r="B97" s="21" t="s">
        <v>33</v>
      </c>
      <c r="C97" s="41" t="s">
        <v>56</v>
      </c>
      <c r="D97" s="22" t="s">
        <v>13</v>
      </c>
      <c r="E97" s="15">
        <v>776</v>
      </c>
      <c r="F97" s="6">
        <v>301</v>
      </c>
      <c r="G97" s="6">
        <v>353</v>
      </c>
      <c r="H97" s="6">
        <v>122</v>
      </c>
      <c r="I97" s="6">
        <v>240</v>
      </c>
      <c r="J97" s="6">
        <v>343</v>
      </c>
      <c r="K97" s="6">
        <v>193</v>
      </c>
      <c r="L97" s="6">
        <v>250</v>
      </c>
      <c r="M97" s="6">
        <v>345</v>
      </c>
      <c r="N97" s="6">
        <v>181</v>
      </c>
      <c r="O97" s="6">
        <v>270</v>
      </c>
      <c r="P97" s="6">
        <v>349</v>
      </c>
      <c r="Q97" s="6">
        <v>157</v>
      </c>
      <c r="R97" s="6">
        <v>291</v>
      </c>
      <c r="S97" s="6">
        <v>336</v>
      </c>
      <c r="T97" s="6">
        <v>149</v>
      </c>
      <c r="U97" s="52">
        <f>S97+R97+P97+O97+M97+L97+J97+I97+G97+F97</f>
        <v>3078</v>
      </c>
      <c r="V97" s="6">
        <v>79.3</v>
      </c>
      <c r="W97" s="6">
        <f>R97+O97+L97+I97+F97</f>
        <v>1352</v>
      </c>
      <c r="X97" s="6">
        <v>34.799999999999997</v>
      </c>
      <c r="Y97" s="6">
        <f>T97+Q97+N97+K97+H97</f>
        <v>802</v>
      </c>
      <c r="Z97" s="6">
        <v>20.6</v>
      </c>
    </row>
    <row r="98" spans="1:26" ht="15.75" x14ac:dyDescent="0.25">
      <c r="A98" s="6"/>
      <c r="B98" s="8"/>
      <c r="C98" s="8"/>
      <c r="D98" s="23" t="s">
        <v>14</v>
      </c>
      <c r="E98" s="25">
        <v>3454</v>
      </c>
      <c r="F98" s="32">
        <v>1531</v>
      </c>
      <c r="G98" s="32">
        <v>1364</v>
      </c>
      <c r="H98" s="32">
        <v>559</v>
      </c>
      <c r="I98" s="32">
        <v>1257</v>
      </c>
      <c r="J98" s="32">
        <v>1475</v>
      </c>
      <c r="K98" s="32">
        <v>722</v>
      </c>
      <c r="L98" s="32">
        <v>1293</v>
      </c>
      <c r="M98" s="32">
        <v>1580</v>
      </c>
      <c r="N98" s="32">
        <v>581</v>
      </c>
      <c r="O98" s="32">
        <v>1354</v>
      </c>
      <c r="P98" s="32">
        <v>1545</v>
      </c>
      <c r="Q98" s="32">
        <v>555</v>
      </c>
      <c r="R98" s="32">
        <v>1398</v>
      </c>
      <c r="S98" s="32">
        <v>1476</v>
      </c>
      <c r="T98" s="32">
        <v>580</v>
      </c>
      <c r="U98" s="52">
        <f>S98+R98+P98+O98+M98+L98+J98+I98+G98+F98</f>
        <v>14273</v>
      </c>
      <c r="V98" s="6">
        <v>82.6</v>
      </c>
      <c r="W98" s="6">
        <f>R98+O98+L98+I98+F98</f>
        <v>6833</v>
      </c>
      <c r="X98" s="6">
        <v>39.5</v>
      </c>
      <c r="Y98" s="6">
        <f>T98+Q98+N98+K98+H98</f>
        <v>2997</v>
      </c>
      <c r="Z98" s="6">
        <v>17.3</v>
      </c>
    </row>
    <row r="99" spans="1:26" ht="15.75" x14ac:dyDescent="0.25">
      <c r="A99" s="6"/>
      <c r="B99" s="8"/>
      <c r="C99" s="8"/>
      <c r="D99" s="23" t="s">
        <v>15</v>
      </c>
      <c r="E99" s="25">
        <v>4496</v>
      </c>
      <c r="F99" s="32">
        <v>2256</v>
      </c>
      <c r="G99" s="32">
        <v>1820</v>
      </c>
      <c r="H99" s="32">
        <v>420</v>
      </c>
      <c r="I99" s="32">
        <v>1816</v>
      </c>
      <c r="J99" s="32">
        <v>1948</v>
      </c>
      <c r="K99" s="32">
        <v>732</v>
      </c>
      <c r="L99" s="32">
        <v>1925</v>
      </c>
      <c r="M99" s="32">
        <v>1895</v>
      </c>
      <c r="N99" s="32">
        <v>676</v>
      </c>
      <c r="O99" s="32">
        <v>1983</v>
      </c>
      <c r="P99" s="32">
        <v>1856</v>
      </c>
      <c r="Q99" s="32">
        <v>657</v>
      </c>
      <c r="R99" s="32">
        <v>2095</v>
      </c>
      <c r="S99" s="32">
        <v>1828</v>
      </c>
      <c r="T99" s="32">
        <v>573</v>
      </c>
      <c r="U99" s="52">
        <f>S99+R99+P99+O99+M99+L99+J99+I99+G99+F99</f>
        <v>19422</v>
      </c>
      <c r="V99" s="6">
        <v>86.3</v>
      </c>
      <c r="W99" s="6">
        <f>R99+O99+L99+I99+F99</f>
        <v>10075</v>
      </c>
      <c r="X99" s="6">
        <v>44.8</v>
      </c>
      <c r="Y99" s="6">
        <f>T99+Q99+N99+K99+H99</f>
        <v>3058</v>
      </c>
      <c r="Z99" s="6">
        <v>13.6</v>
      </c>
    </row>
    <row r="100" spans="1:26" ht="15.75" x14ac:dyDescent="0.25">
      <c r="A100" s="6"/>
      <c r="B100" s="8"/>
      <c r="C100" s="8"/>
      <c r="D100" s="23" t="s">
        <v>16</v>
      </c>
      <c r="E100" s="25">
        <v>4930</v>
      </c>
      <c r="F100" s="32">
        <v>2711</v>
      </c>
      <c r="G100" s="32">
        <v>1779</v>
      </c>
      <c r="H100" s="32">
        <v>440</v>
      </c>
      <c r="I100" s="32">
        <v>2200</v>
      </c>
      <c r="J100" s="32">
        <v>2144</v>
      </c>
      <c r="K100" s="32">
        <v>586</v>
      </c>
      <c r="L100" s="32">
        <v>2386</v>
      </c>
      <c r="M100" s="32">
        <v>2042</v>
      </c>
      <c r="N100" s="32">
        <v>502</v>
      </c>
      <c r="O100" s="32">
        <v>2371</v>
      </c>
      <c r="P100" s="32">
        <v>2046</v>
      </c>
      <c r="Q100" s="32">
        <v>513</v>
      </c>
      <c r="R100" s="32">
        <v>2526</v>
      </c>
      <c r="S100" s="32">
        <v>1958</v>
      </c>
      <c r="T100" s="32">
        <v>446</v>
      </c>
      <c r="U100" s="52">
        <f>S100+R100+P100+O100+M100+L100+J100+I100+G100+F100</f>
        <v>22163</v>
      </c>
      <c r="V100" s="6">
        <v>89.9</v>
      </c>
      <c r="W100" s="6">
        <f>R100+O100+L100+I100+F100</f>
        <v>12194</v>
      </c>
      <c r="X100" s="6">
        <v>49.4</v>
      </c>
      <c r="Y100" s="6">
        <f>T100+Q100+N100+K100+H100</f>
        <v>2487</v>
      </c>
      <c r="Z100" s="6">
        <v>10</v>
      </c>
    </row>
    <row r="101" spans="1:26" ht="31.5" x14ac:dyDescent="0.25">
      <c r="A101" s="6"/>
      <c r="B101" s="8"/>
      <c r="C101" s="8"/>
      <c r="D101" s="22" t="s">
        <v>17</v>
      </c>
      <c r="E101" s="15">
        <v>5322</v>
      </c>
      <c r="F101" s="6">
        <v>3156</v>
      </c>
      <c r="G101" s="6">
        <v>1858</v>
      </c>
      <c r="H101" s="6">
        <v>308</v>
      </c>
      <c r="I101" s="6">
        <v>2704</v>
      </c>
      <c r="J101" s="6">
        <v>2159</v>
      </c>
      <c r="K101" s="6">
        <v>459</v>
      </c>
      <c r="L101" s="6">
        <v>2910</v>
      </c>
      <c r="M101" s="6">
        <v>2032</v>
      </c>
      <c r="N101" s="6">
        <v>380</v>
      </c>
      <c r="O101" s="6">
        <v>2774</v>
      </c>
      <c r="P101" s="6">
        <v>2150</v>
      </c>
      <c r="Q101" s="6">
        <v>398</v>
      </c>
      <c r="R101" s="6">
        <v>2916</v>
      </c>
      <c r="S101" s="6">
        <v>2024</v>
      </c>
      <c r="T101" s="6">
        <v>382</v>
      </c>
      <c r="U101" s="55">
        <v>24583</v>
      </c>
      <c r="V101" s="6">
        <v>92.3</v>
      </c>
      <c r="W101" s="13">
        <v>14460</v>
      </c>
      <c r="X101" s="6">
        <v>54.3</v>
      </c>
      <c r="Y101" s="13">
        <v>1927</v>
      </c>
      <c r="Z101" s="6">
        <v>7.2</v>
      </c>
    </row>
    <row r="102" spans="1:26" ht="15.75" x14ac:dyDescent="0.25">
      <c r="A102" s="6"/>
      <c r="B102" s="8"/>
      <c r="C102" s="8"/>
      <c r="D102" s="25" t="s">
        <v>10</v>
      </c>
      <c r="E102" s="25">
        <v>18978</v>
      </c>
      <c r="F102" s="25">
        <v>9955</v>
      </c>
      <c r="G102" s="25">
        <v>7174</v>
      </c>
      <c r="H102" s="25">
        <v>1849</v>
      </c>
      <c r="I102" s="25">
        <v>8217</v>
      </c>
      <c r="J102" s="25">
        <v>8069</v>
      </c>
      <c r="K102" s="25">
        <v>2692</v>
      </c>
      <c r="L102" s="25">
        <v>8764</v>
      </c>
      <c r="M102" s="25">
        <v>7894</v>
      </c>
      <c r="N102" s="25">
        <v>2320</v>
      </c>
      <c r="O102" s="25">
        <v>8752</v>
      </c>
      <c r="P102" s="25">
        <v>7946</v>
      </c>
      <c r="Q102" s="25">
        <v>2280</v>
      </c>
      <c r="R102" s="25">
        <v>9226</v>
      </c>
      <c r="S102" s="25">
        <f>SUM(S97:S101)</f>
        <v>7622</v>
      </c>
      <c r="T102" s="25">
        <v>2130</v>
      </c>
      <c r="U102" s="56">
        <f>SUM(U97:U101)</f>
        <v>83519</v>
      </c>
      <c r="V102" s="15"/>
      <c r="W102" s="15">
        <f>R102+O102+L102+I102+F102</f>
        <v>44914</v>
      </c>
      <c r="X102" s="15"/>
      <c r="Y102" s="15">
        <f>T102+Q102+N102+K102+H102</f>
        <v>11271</v>
      </c>
      <c r="Z102" s="15"/>
    </row>
    <row r="103" spans="1:26" ht="15.75" x14ac:dyDescent="0.25">
      <c r="A103" s="6"/>
      <c r="B103" s="8"/>
      <c r="C103" s="27"/>
      <c r="D103" s="28" t="s">
        <v>11</v>
      </c>
      <c r="E103" s="29">
        <f>E102*100/E102</f>
        <v>100</v>
      </c>
      <c r="F103" s="30">
        <f>F102*100/E102</f>
        <v>52.455474760248705</v>
      </c>
      <c r="G103" s="31">
        <v>37.799999999999997</v>
      </c>
      <c r="H103" s="31">
        <f>H102*100/E102</f>
        <v>9.7428601538623667</v>
      </c>
      <c r="I103" s="31">
        <f>I102*100/E102</f>
        <v>43.297502371166615</v>
      </c>
      <c r="J103" s="31">
        <f>J102*100/E102</f>
        <v>42.517652018126249</v>
      </c>
      <c r="K103" s="31">
        <f>K102*100/E102</f>
        <v>14.184845610707134</v>
      </c>
      <c r="L103" s="31">
        <f>L102*100/E102</f>
        <v>46.179787121930659</v>
      </c>
      <c r="M103" s="31">
        <f>M102*100/E102</f>
        <v>41.595531668247446</v>
      </c>
      <c r="N103" s="31">
        <f>N102*100/E102</f>
        <v>12.224681209821899</v>
      </c>
      <c r="O103" s="31">
        <f>O102*100/E102</f>
        <v>46.116556012224684</v>
      </c>
      <c r="P103" s="31">
        <f>P102*100/E102</f>
        <v>41.869533143640005</v>
      </c>
      <c r="Q103" s="31">
        <f>Q102*100/E102</f>
        <v>12.013910844135314</v>
      </c>
      <c r="R103" s="31">
        <f>R102*100/E102</f>
        <v>48.614184845610708</v>
      </c>
      <c r="S103" s="31">
        <f>S102*100/E102</f>
        <v>40.162293181578669</v>
      </c>
      <c r="T103" s="31">
        <f>T102*100/E102</f>
        <v>11.223521972810623</v>
      </c>
      <c r="U103" s="60">
        <v>88</v>
      </c>
      <c r="V103" s="15"/>
      <c r="W103" s="15">
        <v>47.3</v>
      </c>
      <c r="X103" s="15"/>
      <c r="Y103" s="15">
        <v>11.8</v>
      </c>
      <c r="Z103" s="15"/>
    </row>
    <row r="104" spans="1:26" ht="47.25" x14ac:dyDescent="0.25">
      <c r="A104" s="6">
        <v>15</v>
      </c>
      <c r="B104" s="21" t="s">
        <v>34</v>
      </c>
      <c r="C104" s="8" t="s">
        <v>65</v>
      </c>
      <c r="D104" s="22" t="s">
        <v>13</v>
      </c>
      <c r="E104" s="25">
        <v>4706</v>
      </c>
      <c r="F104" s="6">
        <v>1100</v>
      </c>
      <c r="G104" s="6">
        <v>2203</v>
      </c>
      <c r="H104" s="6">
        <v>1403</v>
      </c>
      <c r="I104" s="6">
        <v>1400</v>
      </c>
      <c r="J104" s="6">
        <v>1850</v>
      </c>
      <c r="K104" s="6">
        <v>1456</v>
      </c>
      <c r="L104" s="6">
        <v>1230</v>
      </c>
      <c r="M104" s="6">
        <v>2738</v>
      </c>
      <c r="N104" s="6">
        <v>738</v>
      </c>
      <c r="O104" s="6">
        <v>1890</v>
      </c>
      <c r="P104" s="6">
        <v>2341</v>
      </c>
      <c r="Q104" s="6">
        <v>475</v>
      </c>
      <c r="R104" s="6">
        <v>1652</v>
      </c>
      <c r="S104" s="6">
        <v>1978</v>
      </c>
      <c r="T104" s="6">
        <v>1076</v>
      </c>
      <c r="U104" s="52">
        <f>S104+R104+P104+O104+M104+L104+J104+I104+G104+F104</f>
        <v>18382</v>
      </c>
      <c r="V104" s="6">
        <v>78.099999999999994</v>
      </c>
      <c r="W104" s="6">
        <f>R104+O104+L104+I104+F104</f>
        <v>7272</v>
      </c>
      <c r="X104" s="14">
        <v>30.905227369315767</v>
      </c>
      <c r="Y104" s="6">
        <f>T104+Q104+N104+K104+H104</f>
        <v>5148</v>
      </c>
      <c r="Z104" s="14">
        <v>21.878453038674031</v>
      </c>
    </row>
    <row r="105" spans="1:26" ht="15.75" x14ac:dyDescent="0.25">
      <c r="A105" s="6"/>
      <c r="B105" s="8"/>
      <c r="C105" s="8"/>
      <c r="D105" s="23" t="s">
        <v>14</v>
      </c>
      <c r="E105" s="25">
        <v>20897</v>
      </c>
      <c r="F105" s="32">
        <v>7506</v>
      </c>
      <c r="G105" s="32">
        <v>7200</v>
      </c>
      <c r="H105" s="32">
        <v>6191</v>
      </c>
      <c r="I105" s="32">
        <v>6910</v>
      </c>
      <c r="J105" s="32">
        <v>7991</v>
      </c>
      <c r="K105" s="32">
        <v>5996</v>
      </c>
      <c r="L105" s="32">
        <v>8112</v>
      </c>
      <c r="M105" s="32">
        <v>4799</v>
      </c>
      <c r="N105" s="32">
        <v>7986</v>
      </c>
      <c r="O105" s="32">
        <v>6945</v>
      </c>
      <c r="P105" s="32">
        <v>7398</v>
      </c>
      <c r="Q105" s="32">
        <v>6554</v>
      </c>
      <c r="R105" s="32">
        <v>8712</v>
      </c>
      <c r="S105" s="32">
        <v>6923</v>
      </c>
      <c r="T105" s="32">
        <v>5262</v>
      </c>
      <c r="U105" s="52">
        <f>S105+R105+P105+O105+M105+L105+J105+I105+G105+F105</f>
        <v>72496</v>
      </c>
      <c r="V105" s="6">
        <v>69.3</v>
      </c>
      <c r="W105" s="6">
        <f>R105+O105+L105+I105+F105</f>
        <v>38185</v>
      </c>
      <c r="X105" s="14">
        <v>36.545915681676796</v>
      </c>
      <c r="Y105" s="6">
        <f>T105+Q105+N105+K105+H105</f>
        <v>31989</v>
      </c>
      <c r="Z105" s="14">
        <v>30.615877877207254</v>
      </c>
    </row>
    <row r="106" spans="1:26" ht="15.75" x14ac:dyDescent="0.25">
      <c r="A106" s="6"/>
      <c r="B106" s="8"/>
      <c r="C106" s="8"/>
      <c r="D106" s="23" t="s">
        <v>15</v>
      </c>
      <c r="E106" s="25">
        <v>42897</v>
      </c>
      <c r="F106" s="32">
        <v>12566</v>
      </c>
      <c r="G106" s="32">
        <v>18976</v>
      </c>
      <c r="H106" s="32">
        <v>11355</v>
      </c>
      <c r="I106" s="32">
        <v>13806</v>
      </c>
      <c r="J106" s="32">
        <v>19358</v>
      </c>
      <c r="K106" s="32">
        <v>9733</v>
      </c>
      <c r="L106" s="32">
        <v>16964</v>
      </c>
      <c r="M106" s="32">
        <v>15978</v>
      </c>
      <c r="N106" s="32">
        <v>9955</v>
      </c>
      <c r="O106" s="32">
        <v>15763</v>
      </c>
      <c r="P106" s="32">
        <v>17299</v>
      </c>
      <c r="Q106" s="32">
        <v>9835</v>
      </c>
      <c r="R106" s="32">
        <v>14777</v>
      </c>
      <c r="S106" s="32">
        <v>17303</v>
      </c>
      <c r="T106" s="32">
        <v>10817</v>
      </c>
      <c r="U106" s="52">
        <f>S106+R106+P106+O106+M106+L106+J106+I106+G106+F106</f>
        <v>162790</v>
      </c>
      <c r="V106" s="6">
        <v>75.8</v>
      </c>
      <c r="W106" s="6">
        <f>O106+R106+L106+I106+F106</f>
        <v>73876</v>
      </c>
      <c r="X106" s="14">
        <v>34.44343427279297</v>
      </c>
      <c r="Y106" s="6">
        <f>T106+Q106+N106+K106+H106</f>
        <v>51695</v>
      </c>
      <c r="Z106" s="6">
        <v>24.101918549082686</v>
      </c>
    </row>
    <row r="107" spans="1:26" ht="15.75" x14ac:dyDescent="0.25">
      <c r="A107" s="6"/>
      <c r="B107" s="8"/>
      <c r="C107" s="8"/>
      <c r="D107" s="23" t="s">
        <v>16</v>
      </c>
      <c r="E107" s="25">
        <v>47903</v>
      </c>
      <c r="F107" s="32">
        <v>17296</v>
      </c>
      <c r="G107" s="32">
        <v>18359</v>
      </c>
      <c r="H107" s="32">
        <v>12248</v>
      </c>
      <c r="I107" s="32">
        <v>16508</v>
      </c>
      <c r="J107" s="32">
        <v>20102</v>
      </c>
      <c r="K107" s="32">
        <v>11293</v>
      </c>
      <c r="L107" s="32">
        <v>13999</v>
      </c>
      <c r="M107" s="32">
        <v>18632</v>
      </c>
      <c r="N107" s="32">
        <v>15272</v>
      </c>
      <c r="O107" s="32">
        <v>17986</v>
      </c>
      <c r="P107" s="32">
        <v>16930</v>
      </c>
      <c r="Q107" s="32">
        <v>12987</v>
      </c>
      <c r="R107" s="32">
        <v>16852</v>
      </c>
      <c r="S107" s="32">
        <v>14854</v>
      </c>
      <c r="T107" s="32">
        <v>16197</v>
      </c>
      <c r="U107" s="52">
        <f>S107+R107+P107+O107+M107+L107+J107+I107+G107+F107</f>
        <v>171518</v>
      </c>
      <c r="V107" s="6">
        <v>71.599999999999994</v>
      </c>
      <c r="W107" s="6">
        <f>R107+O107+L107+I107+F107</f>
        <v>82641</v>
      </c>
      <c r="X107" s="6">
        <v>34.503475773959877</v>
      </c>
      <c r="Y107" s="6">
        <f>T107+Q107+N107+K107+H107</f>
        <v>67997</v>
      </c>
      <c r="Z107" s="14">
        <v>28.389453687660481</v>
      </c>
    </row>
    <row r="108" spans="1:26" ht="31.5" x14ac:dyDescent="0.25">
      <c r="A108" s="6"/>
      <c r="B108" s="8"/>
      <c r="C108" s="8"/>
      <c r="D108" s="22" t="s">
        <v>17</v>
      </c>
      <c r="E108" s="15">
        <v>29806</v>
      </c>
      <c r="F108" s="6">
        <v>7001</v>
      </c>
      <c r="G108" s="6">
        <v>11112</v>
      </c>
      <c r="H108" s="6">
        <v>11693</v>
      </c>
      <c r="I108" s="6">
        <v>9012</v>
      </c>
      <c r="J108" s="6">
        <v>10387</v>
      </c>
      <c r="K108" s="6">
        <v>10407</v>
      </c>
      <c r="L108" s="6">
        <v>8697</v>
      </c>
      <c r="M108" s="6">
        <v>12108</v>
      </c>
      <c r="N108" s="6">
        <v>9001</v>
      </c>
      <c r="O108" s="6">
        <v>9000</v>
      </c>
      <c r="P108" s="6">
        <v>13945</v>
      </c>
      <c r="Q108" s="6">
        <v>6861</v>
      </c>
      <c r="R108" s="6">
        <v>10260</v>
      </c>
      <c r="S108" s="6">
        <v>9867</v>
      </c>
      <c r="T108" s="6">
        <v>9679</v>
      </c>
      <c r="U108" s="55">
        <v>100939</v>
      </c>
      <c r="V108" s="6">
        <v>67.7</v>
      </c>
      <c r="W108" s="13">
        <v>43970</v>
      </c>
      <c r="X108" s="6">
        <v>29.5</v>
      </c>
      <c r="Y108" s="13">
        <v>47641</v>
      </c>
      <c r="Z108" s="6">
        <v>31.9</v>
      </c>
    </row>
    <row r="109" spans="1:26" ht="15.75" x14ac:dyDescent="0.25">
      <c r="A109" s="6"/>
      <c r="B109" s="8"/>
      <c r="C109" s="8"/>
      <c r="D109" s="25" t="s">
        <v>10</v>
      </c>
      <c r="E109" s="15">
        <v>146209</v>
      </c>
      <c r="F109" s="15">
        <v>45469</v>
      </c>
      <c r="G109" s="15">
        <v>57850</v>
      </c>
      <c r="H109" s="15">
        <v>42890</v>
      </c>
      <c r="I109" s="15">
        <v>47636</v>
      </c>
      <c r="J109" s="15">
        <v>59688</v>
      </c>
      <c r="K109" s="15">
        <v>38885</v>
      </c>
      <c r="L109" s="15">
        <v>49002</v>
      </c>
      <c r="M109" s="15">
        <v>54255</v>
      </c>
      <c r="N109" s="15">
        <v>42952</v>
      </c>
      <c r="O109" s="15">
        <v>51584</v>
      </c>
      <c r="P109" s="15">
        <v>57913</v>
      </c>
      <c r="Q109" s="15">
        <v>36712</v>
      </c>
      <c r="R109" s="15">
        <v>52253</v>
      </c>
      <c r="S109" s="15">
        <v>50925</v>
      </c>
      <c r="T109" s="15">
        <v>43031</v>
      </c>
      <c r="U109" s="56">
        <f>SUM(U104:U108)</f>
        <v>526125</v>
      </c>
      <c r="V109" s="15"/>
      <c r="W109" s="15">
        <f>R109+O109+L109+I109+F109</f>
        <v>245944</v>
      </c>
      <c r="X109" s="15"/>
      <c r="Y109" s="15">
        <f>T109+Q109+N109+K109+H109</f>
        <v>204470</v>
      </c>
      <c r="Z109" s="15"/>
    </row>
    <row r="110" spans="1:26" ht="15.75" x14ac:dyDescent="0.25">
      <c r="A110" s="6"/>
      <c r="B110" s="8"/>
      <c r="C110" s="27"/>
      <c r="D110" s="28" t="s">
        <v>11</v>
      </c>
      <c r="E110" s="18">
        <v>100</v>
      </c>
      <c r="F110" s="36">
        <v>31.098632779103884</v>
      </c>
      <c r="G110" s="16">
        <v>39.5</v>
      </c>
      <c r="H110" s="16">
        <v>29.334719476913186</v>
      </c>
      <c r="I110" s="16">
        <v>32.580757682495609</v>
      </c>
      <c r="J110" s="16">
        <v>40.82375229979003</v>
      </c>
      <c r="K110" s="16">
        <v>26.595490017714368</v>
      </c>
      <c r="L110" s="16">
        <v>33.515036694047559</v>
      </c>
      <c r="M110" s="16">
        <v>37.107838778734553</v>
      </c>
      <c r="N110" s="16">
        <v>29.377124527217887</v>
      </c>
      <c r="O110" s="16">
        <v>35.281001853511071</v>
      </c>
      <c r="P110" s="16">
        <v>39.609736746711896</v>
      </c>
      <c r="Q110" s="16">
        <v>25.109261399777033</v>
      </c>
      <c r="R110" s="16">
        <v>35.738566025347275</v>
      </c>
      <c r="S110" s="16">
        <v>34.830277205917554</v>
      </c>
      <c r="T110" s="16">
        <v>29.431156768735168</v>
      </c>
      <c r="U110" s="60">
        <v>72</v>
      </c>
      <c r="V110" s="15"/>
      <c r="W110" s="15">
        <v>33.6</v>
      </c>
      <c r="X110" s="15"/>
      <c r="Y110" s="15">
        <v>27.9</v>
      </c>
      <c r="Z110" s="15"/>
    </row>
    <row r="111" spans="1:26" ht="47.25" x14ac:dyDescent="0.25">
      <c r="A111" s="6">
        <v>16</v>
      </c>
      <c r="B111" s="21" t="s">
        <v>35</v>
      </c>
      <c r="C111" s="8" t="s">
        <v>64</v>
      </c>
      <c r="D111" s="22" t="s">
        <v>13</v>
      </c>
      <c r="E111" s="15">
        <v>389</v>
      </c>
      <c r="F111" s="6">
        <v>190</v>
      </c>
      <c r="G111" s="6">
        <v>120</v>
      </c>
      <c r="H111" s="6">
        <v>79</v>
      </c>
      <c r="I111" s="6">
        <v>168</v>
      </c>
      <c r="J111" s="6">
        <v>133</v>
      </c>
      <c r="K111" s="6">
        <v>88</v>
      </c>
      <c r="L111" s="6">
        <v>168</v>
      </c>
      <c r="M111" s="6">
        <v>146</v>
      </c>
      <c r="N111" s="6">
        <v>75</v>
      </c>
      <c r="O111" s="6">
        <v>188</v>
      </c>
      <c r="P111" s="6">
        <v>127</v>
      </c>
      <c r="Q111" s="6">
        <v>74</v>
      </c>
      <c r="R111" s="6">
        <v>172</v>
      </c>
      <c r="S111" s="6">
        <v>140</v>
      </c>
      <c r="T111" s="6">
        <v>77</v>
      </c>
      <c r="U111" s="52">
        <f t="shared" ref="U111:U115" si="9">S111+R111+P111+O111+M111+L111+J111+I111+G111+F111</f>
        <v>1552</v>
      </c>
      <c r="V111" s="6">
        <v>79.7</v>
      </c>
      <c r="W111" s="6">
        <v>854</v>
      </c>
      <c r="X111" s="14">
        <v>43.907455012853468</v>
      </c>
      <c r="Y111" s="6">
        <v>393</v>
      </c>
      <c r="Z111" s="14">
        <v>20.205655526992285</v>
      </c>
    </row>
    <row r="112" spans="1:26" ht="15.75" x14ac:dyDescent="0.25">
      <c r="A112" s="6"/>
      <c r="B112" s="8"/>
      <c r="C112" s="8"/>
      <c r="D112" s="23" t="s">
        <v>14</v>
      </c>
      <c r="E112" s="15">
        <v>2296</v>
      </c>
      <c r="F112" s="12">
        <v>729.7</v>
      </c>
      <c r="G112" s="12">
        <v>998.5</v>
      </c>
      <c r="H112" s="12">
        <v>567.9</v>
      </c>
      <c r="I112" s="12">
        <v>679.4</v>
      </c>
      <c r="J112" s="12">
        <v>932.7</v>
      </c>
      <c r="K112" s="6">
        <v>684</v>
      </c>
      <c r="L112" s="12">
        <v>692.8</v>
      </c>
      <c r="M112" s="12">
        <v>1004.9</v>
      </c>
      <c r="N112" s="12">
        <v>598.29999999999995</v>
      </c>
      <c r="O112" s="12">
        <v>697.1</v>
      </c>
      <c r="P112" s="12">
        <v>976.7</v>
      </c>
      <c r="Q112" s="12">
        <v>622.20000000000005</v>
      </c>
      <c r="R112" s="12">
        <v>712.4</v>
      </c>
      <c r="S112" s="6">
        <v>984</v>
      </c>
      <c r="T112" s="12">
        <v>599.6</v>
      </c>
      <c r="U112" s="58">
        <f t="shared" si="9"/>
        <v>8408.2000000000007</v>
      </c>
      <c r="V112" s="6">
        <v>73.2</v>
      </c>
      <c r="W112" s="12">
        <v>3511.4000000000005</v>
      </c>
      <c r="X112" s="14">
        <v>30.587108013937289</v>
      </c>
      <c r="Y112" s="6">
        <v>3072.0000000000005</v>
      </c>
      <c r="Z112" s="14">
        <v>26.759581881533105</v>
      </c>
    </row>
    <row r="113" spans="1:26" ht="15.75" x14ac:dyDescent="0.25">
      <c r="A113" s="6"/>
      <c r="B113" s="8"/>
      <c r="C113" s="8"/>
      <c r="D113" s="23" t="s">
        <v>15</v>
      </c>
      <c r="E113" s="15">
        <v>2809</v>
      </c>
      <c r="F113" s="12">
        <v>1148.8</v>
      </c>
      <c r="G113" s="12">
        <v>1077.3</v>
      </c>
      <c r="H113" s="12">
        <v>582.9</v>
      </c>
      <c r="I113" s="12">
        <v>1062.3</v>
      </c>
      <c r="J113" s="12">
        <v>1106.3</v>
      </c>
      <c r="K113" s="12">
        <v>640.4</v>
      </c>
      <c r="L113" s="12">
        <v>1058.8</v>
      </c>
      <c r="M113" s="6">
        <v>1116</v>
      </c>
      <c r="N113" s="12">
        <v>634.29999999999995</v>
      </c>
      <c r="O113" s="12">
        <v>1093.2</v>
      </c>
      <c r="P113" s="12">
        <v>1079.0999999999999</v>
      </c>
      <c r="Q113" s="12">
        <v>636.6</v>
      </c>
      <c r="R113" s="12">
        <v>1121.4000000000001</v>
      </c>
      <c r="S113" s="12">
        <v>1073.4000000000001</v>
      </c>
      <c r="T113" s="12">
        <v>614.1</v>
      </c>
      <c r="U113" s="58">
        <f t="shared" si="9"/>
        <v>10936.599999999999</v>
      </c>
      <c r="V113" s="6">
        <v>77.8</v>
      </c>
      <c r="W113" s="12">
        <v>5484.5000000000009</v>
      </c>
      <c r="X113" s="14">
        <v>39.049483802064799</v>
      </c>
      <c r="Y113" s="12">
        <v>3108.3</v>
      </c>
      <c r="Z113" s="14">
        <v>22.131007475970097</v>
      </c>
    </row>
    <row r="114" spans="1:26" ht="15.75" x14ac:dyDescent="0.25">
      <c r="A114" s="6"/>
      <c r="B114" s="8"/>
      <c r="C114" s="8"/>
      <c r="D114" s="23" t="s">
        <v>16</v>
      </c>
      <c r="E114" s="15">
        <v>2669</v>
      </c>
      <c r="F114" s="12">
        <v>1173.0999999999999</v>
      </c>
      <c r="G114" s="12">
        <v>1034.8</v>
      </c>
      <c r="H114" s="12">
        <v>461.1</v>
      </c>
      <c r="I114" s="12">
        <v>1034.5</v>
      </c>
      <c r="J114" s="12">
        <v>1091.9000000000001</v>
      </c>
      <c r="K114" s="12">
        <v>542.6</v>
      </c>
      <c r="L114" s="12">
        <v>1043.8</v>
      </c>
      <c r="M114" s="12">
        <v>1085.2</v>
      </c>
      <c r="N114" s="12">
        <v>539.79999999999995</v>
      </c>
      <c r="O114" s="12">
        <v>1072.8</v>
      </c>
      <c r="P114" s="12">
        <v>1099.3</v>
      </c>
      <c r="Q114" s="12">
        <v>496.6</v>
      </c>
      <c r="R114" s="12">
        <v>1087.2</v>
      </c>
      <c r="S114" s="12">
        <v>1096.8</v>
      </c>
      <c r="T114" s="12">
        <v>484.8</v>
      </c>
      <c r="U114" s="58">
        <f t="shared" si="9"/>
        <v>10819.4</v>
      </c>
      <c r="V114" s="6">
        <v>81</v>
      </c>
      <c r="W114" s="12">
        <v>5411.4</v>
      </c>
      <c r="X114" s="14">
        <v>40.550018733608091</v>
      </c>
      <c r="Y114" s="12">
        <v>2524.9</v>
      </c>
      <c r="Z114" s="14">
        <v>18.920194829524167</v>
      </c>
    </row>
    <row r="115" spans="1:26" ht="31.5" x14ac:dyDescent="0.25">
      <c r="A115" s="6"/>
      <c r="B115" s="8"/>
      <c r="C115" s="8"/>
      <c r="D115" s="22" t="s">
        <v>17</v>
      </c>
      <c r="E115" s="15">
        <v>3343</v>
      </c>
      <c r="F115" s="12">
        <v>1618.4</v>
      </c>
      <c r="G115" s="12">
        <v>1254.9000000000001</v>
      </c>
      <c r="H115" s="12">
        <v>469.6</v>
      </c>
      <c r="I115" s="12">
        <v>1434.5</v>
      </c>
      <c r="J115" s="12">
        <v>1333.1</v>
      </c>
      <c r="K115" s="12">
        <v>575.20000000000005</v>
      </c>
      <c r="L115" s="6">
        <v>1503</v>
      </c>
      <c r="M115" s="12">
        <v>1294.0999999999999</v>
      </c>
      <c r="N115" s="12">
        <v>545.9</v>
      </c>
      <c r="O115" s="12">
        <v>1509.9</v>
      </c>
      <c r="P115" s="12">
        <v>1306.0999999999999</v>
      </c>
      <c r="Q115" s="12">
        <v>527.1</v>
      </c>
      <c r="R115" s="12">
        <v>1510.8</v>
      </c>
      <c r="S115" s="12">
        <v>1280.2</v>
      </c>
      <c r="T115" s="6">
        <v>552</v>
      </c>
      <c r="U115" s="58">
        <f t="shared" si="9"/>
        <v>14045</v>
      </c>
      <c r="V115" s="14">
        <v>84</v>
      </c>
      <c r="W115" s="12">
        <f>R115+O115+L115+I115+F115</f>
        <v>7576.6</v>
      </c>
      <c r="X115" s="6">
        <v>45.3</v>
      </c>
      <c r="Y115" s="12">
        <f>T115+Q115+N115+K115+H115</f>
        <v>2669.7999999999997</v>
      </c>
      <c r="Z115" s="6">
        <v>15.9</v>
      </c>
    </row>
    <row r="116" spans="1:26" ht="15.75" x14ac:dyDescent="0.25">
      <c r="A116" s="6"/>
      <c r="B116" s="8"/>
      <c r="C116" s="8"/>
      <c r="D116" s="25" t="s">
        <v>10</v>
      </c>
      <c r="E116" s="15">
        <v>11506</v>
      </c>
      <c r="F116" s="15">
        <v>4860</v>
      </c>
      <c r="G116" s="15">
        <v>4486</v>
      </c>
      <c r="H116" s="15">
        <v>2160</v>
      </c>
      <c r="I116" s="15">
        <v>4379</v>
      </c>
      <c r="J116" s="15">
        <v>4597</v>
      </c>
      <c r="K116" s="15">
        <v>2530</v>
      </c>
      <c r="L116" s="15">
        <v>4466</v>
      </c>
      <c r="M116" s="15">
        <v>4647</v>
      </c>
      <c r="N116" s="15">
        <v>2393</v>
      </c>
      <c r="O116" s="15">
        <v>4561</v>
      </c>
      <c r="P116" s="15">
        <v>4588</v>
      </c>
      <c r="Q116" s="15">
        <v>2357</v>
      </c>
      <c r="R116" s="15">
        <v>4604</v>
      </c>
      <c r="S116" s="15">
        <v>4574</v>
      </c>
      <c r="T116" s="15">
        <v>2328</v>
      </c>
      <c r="U116" s="59">
        <f>SUM(U111:U115)</f>
        <v>45761.2</v>
      </c>
      <c r="V116" s="15"/>
      <c r="W116" s="15">
        <f>R116+O116+L116+I116+F116</f>
        <v>22870</v>
      </c>
      <c r="X116" s="15"/>
      <c r="Y116" s="15">
        <f>T116+Q116+N116+K116+H116</f>
        <v>11768</v>
      </c>
      <c r="Z116" s="15"/>
    </row>
    <row r="117" spans="1:26" ht="15.75" x14ac:dyDescent="0.25">
      <c r="A117" s="6"/>
      <c r="B117" s="8"/>
      <c r="C117" s="27"/>
      <c r="D117" s="28" t="s">
        <v>11</v>
      </c>
      <c r="E117" s="29">
        <f>E116*100/E116</f>
        <v>100</v>
      </c>
      <c r="F117" s="30">
        <f>F116*100/E116</f>
        <v>42.238831913784111</v>
      </c>
      <c r="G117" s="31">
        <v>38.9</v>
      </c>
      <c r="H117" s="31">
        <f>H116*100/E116</f>
        <v>18.77281418390405</v>
      </c>
      <c r="I117" s="31">
        <f>I116*100/E116</f>
        <v>38.058404310794366</v>
      </c>
      <c r="J117" s="31">
        <f>J116*100/E116</f>
        <v>39.953067964540239</v>
      </c>
      <c r="K117" s="31">
        <f>K116*100/E116</f>
        <v>21.988527724665392</v>
      </c>
      <c r="L117" s="31">
        <f>L116*100/E116</f>
        <v>38.814531548757174</v>
      </c>
      <c r="M117" s="31">
        <f>M116*100/E116</f>
        <v>40.387623848426905</v>
      </c>
      <c r="N117" s="31">
        <f>N116*100/E116</f>
        <v>20.797844602815921</v>
      </c>
      <c r="O117" s="31">
        <f>O116*100/E116</f>
        <v>39.640187728141839</v>
      </c>
      <c r="P117" s="31">
        <f>P116*100/E116</f>
        <v>39.874847905440639</v>
      </c>
      <c r="Q117" s="31">
        <f>Q116*100/E116</f>
        <v>20.484964366417522</v>
      </c>
      <c r="R117" s="31">
        <f>R116*100/E116</f>
        <v>40.013905788284376</v>
      </c>
      <c r="S117" s="31">
        <f>S116*100/E116</f>
        <v>39.753172257952372</v>
      </c>
      <c r="T117" s="31">
        <f>T116*100/E116</f>
        <v>20.232921953763253</v>
      </c>
      <c r="U117" s="56">
        <v>79.5</v>
      </c>
      <c r="V117" s="15"/>
      <c r="W117" s="15">
        <v>39.700000000000003</v>
      </c>
      <c r="X117" s="15"/>
      <c r="Y117" s="15">
        <v>20.399999999999999</v>
      </c>
      <c r="Z117" s="15"/>
    </row>
    <row r="118" spans="1:26" ht="47.25" x14ac:dyDescent="0.25">
      <c r="A118" s="6">
        <v>17</v>
      </c>
      <c r="B118" s="35" t="s">
        <v>36</v>
      </c>
      <c r="C118" s="7" t="s">
        <v>47</v>
      </c>
      <c r="D118" s="22" t="s">
        <v>13</v>
      </c>
      <c r="E118" s="15">
        <v>1355</v>
      </c>
      <c r="F118" s="6">
        <v>724</v>
      </c>
      <c r="G118" s="6">
        <v>518</v>
      </c>
      <c r="H118" s="6">
        <v>113</v>
      </c>
      <c r="I118" s="6">
        <v>638</v>
      </c>
      <c r="J118" s="6">
        <v>537</v>
      </c>
      <c r="K118" s="6">
        <v>180</v>
      </c>
      <c r="L118" s="6">
        <v>726</v>
      </c>
      <c r="M118" s="6">
        <v>453</v>
      </c>
      <c r="N118" s="6">
        <v>176</v>
      </c>
      <c r="O118" s="6">
        <v>683</v>
      </c>
      <c r="P118" s="6">
        <v>471</v>
      </c>
      <c r="Q118" s="6">
        <v>201</v>
      </c>
      <c r="R118" s="6">
        <v>743</v>
      </c>
      <c r="S118" s="6">
        <v>455</v>
      </c>
      <c r="T118" s="6">
        <v>157</v>
      </c>
      <c r="U118" s="52">
        <f>S118+R118+P118+O118+M118+L118+J118+I118+G118+F118</f>
        <v>5948</v>
      </c>
      <c r="V118" s="6">
        <v>87.7</v>
      </c>
      <c r="W118" s="6">
        <f>R118+O118+L118+I118+F118</f>
        <v>3514</v>
      </c>
      <c r="X118" s="14">
        <v>51.867158671586715</v>
      </c>
      <c r="Y118" s="6">
        <f>T118+Q118+N118+K118+H118</f>
        <v>827</v>
      </c>
      <c r="Z118" s="14">
        <v>12.206642066420665</v>
      </c>
    </row>
    <row r="119" spans="1:26" ht="15.75" x14ac:dyDescent="0.25">
      <c r="A119" s="6"/>
      <c r="B119" s="8"/>
      <c r="C119" s="8"/>
      <c r="D119" s="23" t="s">
        <v>14</v>
      </c>
      <c r="E119" s="15">
        <v>5766</v>
      </c>
      <c r="F119" s="6">
        <v>3141</v>
      </c>
      <c r="G119" s="6">
        <v>1898</v>
      </c>
      <c r="H119" s="6">
        <v>727</v>
      </c>
      <c r="I119" s="6">
        <v>2822</v>
      </c>
      <c r="J119" s="6">
        <v>2239</v>
      </c>
      <c r="K119" s="6">
        <v>705</v>
      </c>
      <c r="L119" s="6">
        <v>3283</v>
      </c>
      <c r="M119" s="6">
        <v>1881</v>
      </c>
      <c r="N119" s="6">
        <v>602</v>
      </c>
      <c r="O119" s="6">
        <v>2590</v>
      </c>
      <c r="P119" s="6">
        <v>2402</v>
      </c>
      <c r="Q119" s="6">
        <v>774</v>
      </c>
      <c r="R119" s="6">
        <v>2875</v>
      </c>
      <c r="S119" s="6">
        <v>2195</v>
      </c>
      <c r="T119" s="6">
        <v>696</v>
      </c>
      <c r="U119" s="52">
        <f>S119+R119+P119+O119+M119+L119+J119+I119+G119+F119</f>
        <v>25326</v>
      </c>
      <c r="V119" s="6">
        <v>87.8</v>
      </c>
      <c r="W119" s="6">
        <f>R119+O119+L119+I119+F119</f>
        <v>14711</v>
      </c>
      <c r="X119" s="14">
        <v>51.026708289975723</v>
      </c>
      <c r="Y119" s="6">
        <f>T119+Q119+N119+K119+H119</f>
        <v>3504</v>
      </c>
      <c r="Z119" s="14">
        <v>12.154006243496358</v>
      </c>
    </row>
    <row r="120" spans="1:26" ht="15.75" x14ac:dyDescent="0.25">
      <c r="A120" s="6"/>
      <c r="B120" s="8"/>
      <c r="C120" s="8"/>
      <c r="D120" s="23" t="s">
        <v>15</v>
      </c>
      <c r="E120" s="15">
        <v>8013</v>
      </c>
      <c r="F120" s="6">
        <v>4190</v>
      </c>
      <c r="G120" s="6">
        <v>2764</v>
      </c>
      <c r="H120" s="6">
        <v>1059</v>
      </c>
      <c r="I120" s="6">
        <v>3952</v>
      </c>
      <c r="J120" s="6">
        <v>3131</v>
      </c>
      <c r="K120" s="6">
        <v>930</v>
      </c>
      <c r="L120" s="6">
        <v>4068</v>
      </c>
      <c r="M120" s="6">
        <v>3092</v>
      </c>
      <c r="N120" s="6">
        <v>853</v>
      </c>
      <c r="O120" s="6">
        <v>4178</v>
      </c>
      <c r="P120" s="6">
        <v>2972</v>
      </c>
      <c r="Q120" s="6">
        <v>863</v>
      </c>
      <c r="R120" s="6">
        <v>4581</v>
      </c>
      <c r="S120" s="6">
        <v>2690</v>
      </c>
      <c r="T120" s="6">
        <v>742</v>
      </c>
      <c r="U120" s="52">
        <f>S120+R120+P120+O120+M120+L120+J120+I120+G120+F120</f>
        <v>35618</v>
      </c>
      <c r="V120" s="6">
        <v>88.9</v>
      </c>
      <c r="W120" s="6">
        <f>R120+O120+L120+I120+F120</f>
        <v>20969</v>
      </c>
      <c r="X120" s="14">
        <v>52.337451641083241</v>
      </c>
      <c r="Y120" s="6">
        <f>T120+Q120+N120+K120+H120</f>
        <v>4447</v>
      </c>
      <c r="Z120" s="14">
        <v>11.099463372020466</v>
      </c>
    </row>
    <row r="121" spans="1:26" ht="15.75" x14ac:dyDescent="0.25">
      <c r="A121" s="6"/>
      <c r="B121" s="8"/>
      <c r="C121" s="8"/>
      <c r="D121" s="23" t="s">
        <v>16</v>
      </c>
      <c r="E121" s="15">
        <v>7603</v>
      </c>
      <c r="F121" s="6">
        <v>3984</v>
      </c>
      <c r="G121" s="6">
        <v>2369</v>
      </c>
      <c r="H121" s="6">
        <v>1250</v>
      </c>
      <c r="I121" s="6">
        <v>3984</v>
      </c>
      <c r="J121" s="6">
        <v>2400</v>
      </c>
      <c r="K121" s="6">
        <v>1219</v>
      </c>
      <c r="L121" s="6">
        <v>3984</v>
      </c>
      <c r="M121" s="6">
        <v>2400</v>
      </c>
      <c r="N121" s="6">
        <v>1219</v>
      </c>
      <c r="O121" s="6">
        <v>3984</v>
      </c>
      <c r="P121" s="6">
        <v>2400</v>
      </c>
      <c r="Q121" s="6">
        <v>1219</v>
      </c>
      <c r="R121" s="6">
        <v>3984</v>
      </c>
      <c r="S121" s="6">
        <v>2400</v>
      </c>
      <c r="T121" s="6">
        <v>1219</v>
      </c>
      <c r="U121" s="52">
        <f>S121+R121+P121+O121+M121+L121+J121+I121+G121+F121</f>
        <v>31889</v>
      </c>
      <c r="V121" s="6">
        <v>83.8</v>
      </c>
      <c r="W121" s="12">
        <f>R121+O121+L121+I121+F121</f>
        <v>19920</v>
      </c>
      <c r="X121" s="6">
        <v>52.400368275680655</v>
      </c>
      <c r="Y121" s="6">
        <f>T121+Q121+N121+K121+H121</f>
        <v>6126</v>
      </c>
      <c r="Z121" s="14">
        <v>16.114691569117454</v>
      </c>
    </row>
    <row r="122" spans="1:26" ht="31.5" x14ac:dyDescent="0.25">
      <c r="A122" s="6"/>
      <c r="B122" s="8"/>
      <c r="C122" s="8"/>
      <c r="D122" s="22" t="s">
        <v>17</v>
      </c>
      <c r="E122" s="15">
        <v>9367</v>
      </c>
      <c r="F122" s="6">
        <v>5432</v>
      </c>
      <c r="G122" s="6">
        <v>3158</v>
      </c>
      <c r="H122" s="6">
        <v>777</v>
      </c>
      <c r="I122" s="6">
        <v>5019</v>
      </c>
      <c r="J122" s="6">
        <v>3319</v>
      </c>
      <c r="K122" s="6">
        <v>1029</v>
      </c>
      <c r="L122" s="6">
        <v>5189</v>
      </c>
      <c r="M122" s="6">
        <v>3388</v>
      </c>
      <c r="N122" s="6">
        <v>790</v>
      </c>
      <c r="O122" s="6">
        <v>5163</v>
      </c>
      <c r="P122" s="6">
        <v>3410</v>
      </c>
      <c r="Q122" s="6">
        <v>794</v>
      </c>
      <c r="R122" s="6">
        <v>5259</v>
      </c>
      <c r="S122" s="6">
        <v>3129</v>
      </c>
      <c r="T122" s="6">
        <v>979</v>
      </c>
      <c r="U122" s="55">
        <v>42465</v>
      </c>
      <c r="V122" s="6">
        <v>90.6</v>
      </c>
      <c r="W122" s="13">
        <v>26061</v>
      </c>
      <c r="X122" s="6">
        <v>55.6</v>
      </c>
      <c r="Y122" s="13">
        <v>4346</v>
      </c>
      <c r="Z122" s="6">
        <v>9.1999999999999993</v>
      </c>
    </row>
    <row r="123" spans="1:26" ht="15.75" x14ac:dyDescent="0.25">
      <c r="A123" s="6"/>
      <c r="B123" s="8"/>
      <c r="C123" s="8"/>
      <c r="D123" s="25" t="s">
        <v>10</v>
      </c>
      <c r="E123" s="25">
        <v>32104</v>
      </c>
      <c r="F123" s="25">
        <v>17471</v>
      </c>
      <c r="G123" s="25">
        <v>10707</v>
      </c>
      <c r="H123" s="25">
        <v>3926</v>
      </c>
      <c r="I123" s="25">
        <v>16415</v>
      </c>
      <c r="J123" s="25">
        <v>11626</v>
      </c>
      <c r="K123" s="25">
        <v>4063</v>
      </c>
      <c r="L123" s="25">
        <v>17250</v>
      </c>
      <c r="M123" s="25">
        <v>11214</v>
      </c>
      <c r="N123" s="25">
        <v>3640</v>
      </c>
      <c r="O123" s="25">
        <v>16598</v>
      </c>
      <c r="P123" s="25">
        <v>11655</v>
      </c>
      <c r="Q123" s="25">
        <v>3851</v>
      </c>
      <c r="R123" s="25">
        <v>17442</v>
      </c>
      <c r="S123" s="25">
        <v>10869</v>
      </c>
      <c r="T123" s="25">
        <v>3793</v>
      </c>
      <c r="U123" s="56">
        <f>SUM(U118:U122)</f>
        <v>141246</v>
      </c>
      <c r="V123" s="15"/>
      <c r="W123" s="15">
        <f>R123+O123+L123+I123+F123</f>
        <v>85176</v>
      </c>
      <c r="X123" s="15"/>
      <c r="Y123" s="15">
        <f>T123+Q123+N123+K123+H123</f>
        <v>19273</v>
      </c>
      <c r="Z123" s="15"/>
    </row>
    <row r="124" spans="1:26" ht="15.75" x14ac:dyDescent="0.25">
      <c r="A124" s="6"/>
      <c r="B124" s="8"/>
      <c r="C124" s="27"/>
      <c r="D124" s="28" t="s">
        <v>11</v>
      </c>
      <c r="E124" s="29">
        <f>E123*100/E123</f>
        <v>100</v>
      </c>
      <c r="F124" s="30">
        <f>F123*100/E123</f>
        <v>54.420009967605282</v>
      </c>
      <c r="G124" s="31">
        <v>30.5</v>
      </c>
      <c r="H124" s="31">
        <f>H123*100/E123</f>
        <v>12.229005731373038</v>
      </c>
      <c r="I124" s="31">
        <f>I123*100/E123</f>
        <v>51.130700224271116</v>
      </c>
      <c r="J124" s="31">
        <f>J123*100/E123</f>
        <v>36.213555943184652</v>
      </c>
      <c r="K124" s="31">
        <f>K123*100/E123</f>
        <v>12.655743832544232</v>
      </c>
      <c r="L124" s="31">
        <f>L123*100/E123</f>
        <v>53.731622227759779</v>
      </c>
      <c r="M124" s="31">
        <f>M123*100/E123</f>
        <v>34.930226763020187</v>
      </c>
      <c r="N124" s="31">
        <f>N123*100/E123</f>
        <v>11.338151009220034</v>
      </c>
      <c r="O124" s="31">
        <f>O123*100/E123</f>
        <v>51.700722651383003</v>
      </c>
      <c r="P124" s="31">
        <f>P123*100/E123</f>
        <v>36.303887366060302</v>
      </c>
      <c r="Q124" s="31">
        <f>Q123*100/E123</f>
        <v>11.995389982556691</v>
      </c>
      <c r="R124" s="31">
        <f>R123*100/E123</f>
        <v>54.329678544729632</v>
      </c>
      <c r="S124" s="31">
        <f>S123*100/E123</f>
        <v>33.855594318464988</v>
      </c>
      <c r="T124" s="31">
        <f>T123*100/E123</f>
        <v>11.814727136805383</v>
      </c>
      <c r="U124" s="56">
        <v>87.9</v>
      </c>
      <c r="V124" s="15"/>
      <c r="W124" s="16">
        <v>53</v>
      </c>
      <c r="X124" s="15"/>
      <c r="Y124" s="16">
        <v>12</v>
      </c>
      <c r="Z124" s="15"/>
    </row>
    <row r="125" spans="1:26" ht="47.25" x14ac:dyDescent="0.25">
      <c r="A125" s="6">
        <v>18</v>
      </c>
      <c r="B125" s="21" t="s">
        <v>37</v>
      </c>
      <c r="C125" s="22" t="s">
        <v>51</v>
      </c>
      <c r="D125" s="22" t="s">
        <v>13</v>
      </c>
      <c r="E125" s="15">
        <v>202</v>
      </c>
      <c r="F125" s="6">
        <v>102</v>
      </c>
      <c r="G125" s="6">
        <v>60</v>
      </c>
      <c r="H125" s="6">
        <v>40</v>
      </c>
      <c r="I125" s="6">
        <v>89</v>
      </c>
      <c r="J125" s="6">
        <v>74</v>
      </c>
      <c r="K125" s="6">
        <v>39</v>
      </c>
      <c r="L125" s="6">
        <v>97</v>
      </c>
      <c r="M125" s="6">
        <v>65</v>
      </c>
      <c r="N125" s="6">
        <v>40</v>
      </c>
      <c r="O125" s="6">
        <v>100</v>
      </c>
      <c r="P125" s="6">
        <v>50</v>
      </c>
      <c r="Q125" s="6">
        <v>52</v>
      </c>
      <c r="R125" s="6">
        <v>94</v>
      </c>
      <c r="S125" s="6">
        <v>59</v>
      </c>
      <c r="T125" s="6">
        <v>49</v>
      </c>
      <c r="U125" s="52">
        <f>S125+R125+P125+O125+M125+L125+J125+I125+G125+F125</f>
        <v>790</v>
      </c>
      <c r="V125" s="6">
        <v>78.2</v>
      </c>
      <c r="W125" s="6">
        <f>R125+O125+L125+I125+F125</f>
        <v>482</v>
      </c>
      <c r="X125" s="14">
        <v>47.722772277227726</v>
      </c>
      <c r="Y125" s="6">
        <f>T125+Q125+N125+K125+H125</f>
        <v>220</v>
      </c>
      <c r="Z125" s="14">
        <v>21.782178217821784</v>
      </c>
    </row>
    <row r="126" spans="1:26" ht="15.75" x14ac:dyDescent="0.25">
      <c r="A126" s="6"/>
      <c r="B126" s="8"/>
      <c r="C126" s="23"/>
      <c r="D126" s="23" t="s">
        <v>14</v>
      </c>
      <c r="E126" s="15">
        <v>5807</v>
      </c>
      <c r="F126" s="6">
        <v>2801</v>
      </c>
      <c r="G126" s="6">
        <v>2605</v>
      </c>
      <c r="H126" s="6">
        <v>401</v>
      </c>
      <c r="I126" s="6">
        <v>2600</v>
      </c>
      <c r="J126" s="6">
        <v>2705</v>
      </c>
      <c r="K126" s="6">
        <v>502</v>
      </c>
      <c r="L126" s="6">
        <v>2700</v>
      </c>
      <c r="M126" s="6">
        <v>2705</v>
      </c>
      <c r="N126" s="6">
        <v>402</v>
      </c>
      <c r="O126" s="6">
        <v>2458</v>
      </c>
      <c r="P126" s="6">
        <v>2950</v>
      </c>
      <c r="Q126" s="6">
        <v>399</v>
      </c>
      <c r="R126" s="6">
        <v>2604</v>
      </c>
      <c r="S126" s="6">
        <v>2804</v>
      </c>
      <c r="T126" s="6">
        <v>399</v>
      </c>
      <c r="U126" s="52">
        <f>S126+R126+P126+O126+M126+L126+J126+I126+G126+F126</f>
        <v>26932</v>
      </c>
      <c r="V126" s="6">
        <v>92.7</v>
      </c>
      <c r="W126" s="6">
        <f>R126+O126+L126+I126+F126</f>
        <v>13163</v>
      </c>
      <c r="X126" s="14">
        <v>45.334940588944377</v>
      </c>
      <c r="Y126" s="6">
        <f>T126+Q126+N126+K126+H126</f>
        <v>2103</v>
      </c>
      <c r="Z126" s="39">
        <v>7.2429826071982086</v>
      </c>
    </row>
    <row r="127" spans="1:26" ht="15.75" x14ac:dyDescent="0.25">
      <c r="A127" s="6"/>
      <c r="B127" s="8"/>
      <c r="C127" s="8"/>
      <c r="D127" s="23" t="s">
        <v>15</v>
      </c>
      <c r="E127" s="15">
        <v>12978</v>
      </c>
      <c r="F127" s="6">
        <v>4170</v>
      </c>
      <c r="G127" s="6">
        <v>7418</v>
      </c>
      <c r="H127" s="6">
        <v>1390</v>
      </c>
      <c r="I127" s="6">
        <v>3998</v>
      </c>
      <c r="J127" s="6">
        <v>7117</v>
      </c>
      <c r="K127" s="6">
        <v>1863</v>
      </c>
      <c r="L127" s="6">
        <v>4098</v>
      </c>
      <c r="M127" s="6">
        <v>7110</v>
      </c>
      <c r="N127" s="6">
        <v>1770</v>
      </c>
      <c r="O127" s="6">
        <v>5011</v>
      </c>
      <c r="P127" s="6">
        <v>6198</v>
      </c>
      <c r="Q127" s="6">
        <v>1769</v>
      </c>
      <c r="R127" s="6">
        <v>6011</v>
      </c>
      <c r="S127" s="6">
        <v>5200</v>
      </c>
      <c r="T127" s="6">
        <v>1767</v>
      </c>
      <c r="U127" s="52">
        <f>S127+R127+P127+O127+M127+L127+J127+I127+G127+F127</f>
        <v>56331</v>
      </c>
      <c r="V127" s="6">
        <v>86.8</v>
      </c>
      <c r="W127" s="6">
        <f>R127+O127+L127+I127+F127</f>
        <v>23288</v>
      </c>
      <c r="X127" s="14">
        <v>35.88842656803822</v>
      </c>
      <c r="Y127" s="6">
        <f>T127+Q127+N127+K127+H127</f>
        <v>8559</v>
      </c>
      <c r="Z127" s="14">
        <v>13.19001386962552</v>
      </c>
    </row>
    <row r="128" spans="1:26" ht="15.75" x14ac:dyDescent="0.25">
      <c r="A128" s="6"/>
      <c r="B128" s="8"/>
      <c r="C128" s="8"/>
      <c r="D128" s="23" t="s">
        <v>16</v>
      </c>
      <c r="E128" s="15">
        <v>16516</v>
      </c>
      <c r="F128" s="6">
        <v>5906</v>
      </c>
      <c r="G128" s="6">
        <v>6307</v>
      </c>
      <c r="H128" s="6">
        <v>4303</v>
      </c>
      <c r="I128" s="6">
        <v>5104</v>
      </c>
      <c r="J128" s="6">
        <v>5978</v>
      </c>
      <c r="K128" s="6">
        <v>5434</v>
      </c>
      <c r="L128" s="6">
        <v>4904</v>
      </c>
      <c r="M128" s="6">
        <v>7179</v>
      </c>
      <c r="N128" s="6">
        <v>4433</v>
      </c>
      <c r="O128" s="6">
        <v>4803</v>
      </c>
      <c r="P128" s="6">
        <v>7283</v>
      </c>
      <c r="Q128" s="6">
        <v>4430</v>
      </c>
      <c r="R128" s="6">
        <v>6100</v>
      </c>
      <c r="S128" s="6">
        <v>5997</v>
      </c>
      <c r="T128" s="6">
        <v>4419</v>
      </c>
      <c r="U128" s="52">
        <f>S128+R128+P128+O128+M128+L128+J128+I128+G128+F128</f>
        <v>59561</v>
      </c>
      <c r="V128" s="6">
        <v>72.099999999999994</v>
      </c>
      <c r="W128" s="6">
        <f>R128+O128+L128+I128+F128</f>
        <v>26817</v>
      </c>
      <c r="X128" s="14">
        <v>32.473964640348754</v>
      </c>
      <c r="Y128" s="6">
        <f>T128+Q128+N128+K128+H128</f>
        <v>23019</v>
      </c>
      <c r="Z128" s="14">
        <v>27.87478808428191</v>
      </c>
    </row>
    <row r="129" spans="1:26" ht="31.5" x14ac:dyDescent="0.25">
      <c r="A129" s="6"/>
      <c r="B129" s="8"/>
      <c r="C129" s="8"/>
      <c r="D129" s="22" t="s">
        <v>17</v>
      </c>
      <c r="E129" s="15">
        <v>20581</v>
      </c>
      <c r="F129" s="6">
        <v>9888</v>
      </c>
      <c r="G129" s="6">
        <v>9611</v>
      </c>
      <c r="H129" s="6">
        <v>1082</v>
      </c>
      <c r="I129" s="6">
        <v>8917</v>
      </c>
      <c r="J129" s="6">
        <v>8900</v>
      </c>
      <c r="K129" s="6">
        <v>2764</v>
      </c>
      <c r="L129" s="6">
        <v>8716</v>
      </c>
      <c r="M129" s="6">
        <v>9806</v>
      </c>
      <c r="N129" s="6">
        <v>2059</v>
      </c>
      <c r="O129" s="6">
        <v>7710</v>
      </c>
      <c r="P129" s="6">
        <v>10823</v>
      </c>
      <c r="Q129" s="6">
        <v>2048</v>
      </c>
      <c r="R129" s="6">
        <v>8900</v>
      </c>
      <c r="S129" s="6">
        <v>8917</v>
      </c>
      <c r="T129" s="6">
        <v>2764</v>
      </c>
      <c r="U129" s="55">
        <v>92188</v>
      </c>
      <c r="V129" s="6">
        <v>89.5</v>
      </c>
      <c r="W129" s="13">
        <v>44131</v>
      </c>
      <c r="X129" s="6">
        <v>42.8</v>
      </c>
      <c r="Y129" s="13">
        <v>10717</v>
      </c>
      <c r="Z129" s="6">
        <v>10.4</v>
      </c>
    </row>
    <row r="130" spans="1:26" ht="15.75" x14ac:dyDescent="0.25">
      <c r="A130" s="6"/>
      <c r="B130" s="8"/>
      <c r="C130" s="8"/>
      <c r="D130" s="25" t="s">
        <v>10</v>
      </c>
      <c r="E130" s="25">
        <f t="shared" ref="E130:T130" si="10">SUM(E125:E129)</f>
        <v>56084</v>
      </c>
      <c r="F130" s="25">
        <f t="shared" si="10"/>
        <v>22867</v>
      </c>
      <c r="G130" s="25">
        <f t="shared" si="10"/>
        <v>26001</v>
      </c>
      <c r="H130" s="25">
        <f t="shared" si="10"/>
        <v>7216</v>
      </c>
      <c r="I130" s="25">
        <f t="shared" si="10"/>
        <v>20708</v>
      </c>
      <c r="J130" s="25">
        <f t="shared" si="10"/>
        <v>24774</v>
      </c>
      <c r="K130" s="25">
        <f t="shared" si="10"/>
        <v>10602</v>
      </c>
      <c r="L130" s="25">
        <f t="shared" si="10"/>
        <v>20515</v>
      </c>
      <c r="M130" s="25">
        <f t="shared" si="10"/>
        <v>26865</v>
      </c>
      <c r="N130" s="25">
        <f t="shared" si="10"/>
        <v>8704</v>
      </c>
      <c r="O130" s="25">
        <f t="shared" si="10"/>
        <v>20082</v>
      </c>
      <c r="P130" s="25">
        <f t="shared" si="10"/>
        <v>27304</v>
      </c>
      <c r="Q130" s="25">
        <f t="shared" si="10"/>
        <v>8698</v>
      </c>
      <c r="R130" s="25">
        <f t="shared" si="10"/>
        <v>23709</v>
      </c>
      <c r="S130" s="25">
        <f t="shared" si="10"/>
        <v>22977</v>
      </c>
      <c r="T130" s="25">
        <f t="shared" si="10"/>
        <v>9398</v>
      </c>
      <c r="U130" s="56">
        <f>SUM(U125:U129)</f>
        <v>235802</v>
      </c>
      <c r="V130" s="15"/>
      <c r="W130" s="15">
        <f>R130+O130+L130+I130+F130</f>
        <v>107881</v>
      </c>
      <c r="X130" s="15"/>
      <c r="Y130" s="15">
        <f>T130+Q130+N130+K130+H130</f>
        <v>44618</v>
      </c>
      <c r="Z130" s="15"/>
    </row>
    <row r="131" spans="1:26" ht="15.75" x14ac:dyDescent="0.25">
      <c r="A131" s="6"/>
      <c r="B131" s="8"/>
      <c r="C131" s="27"/>
      <c r="D131" s="28" t="s">
        <v>11</v>
      </c>
      <c r="E131" s="29">
        <f>E130*100/E130</f>
        <v>100</v>
      </c>
      <c r="F131" s="30">
        <f>F130*100/E130</f>
        <v>40.772769417302619</v>
      </c>
      <c r="G131" s="31">
        <v>46</v>
      </c>
      <c r="H131" s="31">
        <f>H130*100/E130</f>
        <v>12.866414663718707</v>
      </c>
      <c r="I131" s="31">
        <f>I130*100/E130</f>
        <v>36.923186648598531</v>
      </c>
      <c r="J131" s="31">
        <f>J130*100/E130</f>
        <v>44.173026175023182</v>
      </c>
      <c r="K131" s="31">
        <f>K130*100/E130</f>
        <v>18.903787176378291</v>
      </c>
      <c r="L131" s="31">
        <f>L130*100/E130</f>
        <v>36.579059981456389</v>
      </c>
      <c r="M131" s="31">
        <f>M130*100/E130</f>
        <v>47.901362242350757</v>
      </c>
      <c r="N131" s="31">
        <f>N130*100/E130</f>
        <v>15.519577776192854</v>
      </c>
      <c r="O131" s="31">
        <f>O130*100/E130</f>
        <v>35.807003780044219</v>
      </c>
      <c r="P131" s="31">
        <f>P130*100/E130</f>
        <v>48.684116682119679</v>
      </c>
      <c r="Q131" s="31">
        <f>Q130*100/E130</f>
        <v>15.508879537836103</v>
      </c>
      <c r="R131" s="31">
        <f>R130*100/E130</f>
        <v>42.274088866699948</v>
      </c>
      <c r="S131" s="31">
        <f>S130*100/E130</f>
        <v>40.96890378717638</v>
      </c>
      <c r="T131" s="31">
        <f>T130*100/E130</f>
        <v>16.757007346123672</v>
      </c>
      <c r="U131" s="60">
        <v>84</v>
      </c>
      <c r="V131" s="15"/>
      <c r="W131" s="15">
        <v>38.4</v>
      </c>
      <c r="X131" s="15"/>
      <c r="Y131" s="15">
        <v>15.9</v>
      </c>
      <c r="Z131" s="15"/>
    </row>
    <row r="132" spans="1:26" ht="47.25" x14ac:dyDescent="0.25">
      <c r="A132" s="6">
        <v>19</v>
      </c>
      <c r="B132" s="21" t="s">
        <v>38</v>
      </c>
      <c r="C132" s="7" t="s">
        <v>53</v>
      </c>
      <c r="D132" s="22" t="s">
        <v>13</v>
      </c>
      <c r="E132" s="15">
        <v>72</v>
      </c>
      <c r="F132" s="6">
        <v>30</v>
      </c>
      <c r="G132" s="6">
        <v>36</v>
      </c>
      <c r="H132" s="6">
        <v>6</v>
      </c>
      <c r="I132" s="6">
        <v>26</v>
      </c>
      <c r="J132" s="6">
        <v>36</v>
      </c>
      <c r="K132" s="6">
        <v>10</v>
      </c>
      <c r="L132" s="6">
        <v>26</v>
      </c>
      <c r="M132" s="6">
        <v>37</v>
      </c>
      <c r="N132" s="6">
        <v>9</v>
      </c>
      <c r="O132" s="6">
        <v>30</v>
      </c>
      <c r="P132" s="6">
        <v>31</v>
      </c>
      <c r="Q132" s="6">
        <v>11</v>
      </c>
      <c r="R132" s="6">
        <v>34</v>
      </c>
      <c r="S132" s="6">
        <v>35</v>
      </c>
      <c r="T132" s="6">
        <v>3</v>
      </c>
      <c r="U132" s="52">
        <f>S132+R132+P132+O132+M132+L132+J132+I132+G132+F132</f>
        <v>321</v>
      </c>
      <c r="V132" s="6">
        <v>89.1</v>
      </c>
      <c r="W132" s="6">
        <f>R132+O132+L132+I132+F132</f>
        <v>146</v>
      </c>
      <c r="X132" s="14">
        <v>40.555555555555557</v>
      </c>
      <c r="Y132" s="6">
        <f>T132+Q132+N132+K132+H132</f>
        <v>39</v>
      </c>
      <c r="Z132" s="14">
        <v>10.833333333333334</v>
      </c>
    </row>
    <row r="133" spans="1:26" ht="15.75" x14ac:dyDescent="0.25">
      <c r="A133" s="6"/>
      <c r="B133" s="8"/>
      <c r="C133" s="8"/>
      <c r="D133" s="23" t="s">
        <v>14</v>
      </c>
      <c r="E133" s="25">
        <v>11635</v>
      </c>
      <c r="F133" s="32">
        <v>4646</v>
      </c>
      <c r="G133" s="32">
        <v>4700</v>
      </c>
      <c r="H133" s="32">
        <v>2289</v>
      </c>
      <c r="I133" s="40">
        <v>4339.8</v>
      </c>
      <c r="J133" s="40">
        <v>4800.75</v>
      </c>
      <c r="K133" s="40">
        <v>2494.4499999999998</v>
      </c>
      <c r="L133" s="32">
        <v>4318</v>
      </c>
      <c r="M133" s="32">
        <v>4835</v>
      </c>
      <c r="N133" s="32">
        <v>2482</v>
      </c>
      <c r="O133" s="40">
        <v>4291.1621621610002</v>
      </c>
      <c r="P133" s="40">
        <v>4860.0540541</v>
      </c>
      <c r="Q133" s="40">
        <v>2483.7837837839998</v>
      </c>
      <c r="R133" s="40">
        <v>4457.6187499999996</v>
      </c>
      <c r="S133" s="40">
        <v>4799.3999999999996</v>
      </c>
      <c r="T133" s="40">
        <v>2377.9499999999998</v>
      </c>
      <c r="U133" s="58">
        <f>S133+R133+P133+O133+M133+L133+J133+I133+G133+F133</f>
        <v>46047.784966261002</v>
      </c>
      <c r="V133" s="6">
        <v>79.099999999999994</v>
      </c>
      <c r="W133" s="12">
        <f>R133+O133+L133+I133+F133</f>
        <v>22052.580912161</v>
      </c>
      <c r="X133" s="14">
        <v>37.907315706336057</v>
      </c>
      <c r="Y133" s="12">
        <f>T133+Q133+N133+K133+H133</f>
        <v>12127.183783783999</v>
      </c>
      <c r="Z133" s="14">
        <v>20.846040023694023</v>
      </c>
    </row>
    <row r="134" spans="1:26" ht="15.75" x14ac:dyDescent="0.25">
      <c r="A134" s="6"/>
      <c r="B134" s="8"/>
      <c r="C134" s="8"/>
      <c r="D134" s="23" t="s">
        <v>15</v>
      </c>
      <c r="E134" s="25">
        <v>22092</v>
      </c>
      <c r="F134" s="40">
        <v>9931.0588235300002</v>
      </c>
      <c r="G134" s="40">
        <v>8854.705882350001</v>
      </c>
      <c r="H134" s="40">
        <v>3306.2352941179997</v>
      </c>
      <c r="I134" s="40">
        <v>8707.150689655</v>
      </c>
      <c r="J134" s="40">
        <v>8958.1620689699994</v>
      </c>
      <c r="K134" s="40">
        <v>4426.6872413789997</v>
      </c>
      <c r="L134" s="40">
        <v>8860.0094276095406</v>
      </c>
      <c r="M134" s="40">
        <v>8827.0757575790904</v>
      </c>
      <c r="N134" s="40">
        <v>4404.4444444439996</v>
      </c>
      <c r="O134" s="32">
        <v>8770</v>
      </c>
      <c r="P134" s="32">
        <v>8973</v>
      </c>
      <c r="Q134" s="32">
        <v>4349</v>
      </c>
      <c r="R134" s="40">
        <v>9322.1904766669995</v>
      </c>
      <c r="S134" s="40">
        <v>8881.9523809500006</v>
      </c>
      <c r="T134" s="40">
        <v>3887.8571428579999</v>
      </c>
      <c r="U134" s="58">
        <f>S134+R134+P134+O134+M134+L134+J134+I134+G134+F134</f>
        <v>90085.305507310622</v>
      </c>
      <c r="V134" s="6">
        <v>81.5</v>
      </c>
      <c r="W134" s="12">
        <f>R134+O134+L134+I134+F134</f>
        <v>45590.409417461538</v>
      </c>
      <c r="X134" s="14">
        <v>41.273229601178294</v>
      </c>
      <c r="Y134" s="12">
        <f>T134+Q134+N134+K134+H134</f>
        <v>20374.224122798998</v>
      </c>
      <c r="Z134" s="14">
        <v>18.444888758644758</v>
      </c>
    </row>
    <row r="135" spans="1:26" ht="15.75" x14ac:dyDescent="0.25">
      <c r="A135" s="6"/>
      <c r="B135" s="8"/>
      <c r="C135" s="8"/>
      <c r="D135" s="23" t="s">
        <v>16</v>
      </c>
      <c r="E135" s="25">
        <v>23313</v>
      </c>
      <c r="F135" s="40">
        <v>11088.32</v>
      </c>
      <c r="G135" s="40">
        <v>8973.44</v>
      </c>
      <c r="H135" s="40">
        <v>3251.24</v>
      </c>
      <c r="I135" s="40">
        <v>9760.73</v>
      </c>
      <c r="J135" s="40">
        <v>9612.48</v>
      </c>
      <c r="K135" s="40">
        <v>3939.75</v>
      </c>
      <c r="L135" s="32">
        <v>10466</v>
      </c>
      <c r="M135" s="40">
        <v>9171.86</v>
      </c>
      <c r="N135" s="40">
        <v>3675.15</v>
      </c>
      <c r="O135" s="40">
        <v>10459.92</v>
      </c>
      <c r="P135" s="40">
        <v>9336.7099999999991</v>
      </c>
      <c r="Q135" s="40">
        <v>3516.3199999999997</v>
      </c>
      <c r="R135" s="40">
        <v>10355.1</v>
      </c>
      <c r="S135" s="40">
        <v>9422.2799999999988</v>
      </c>
      <c r="T135" s="40">
        <v>3535.58</v>
      </c>
      <c r="U135" s="58">
        <f>S135+R135+P135+O135+M135+L135+J135+G135++F135</f>
        <v>88886.109999999986</v>
      </c>
      <c r="V135" s="6">
        <v>76.2</v>
      </c>
      <c r="W135" s="12">
        <f>R135+O135+L135+I135+F135</f>
        <v>52130.07</v>
      </c>
      <c r="X135" s="14">
        <v>44.721889074765151</v>
      </c>
      <c r="Y135" s="12">
        <f>T135+Q135+N135+K135+H135</f>
        <v>17918.04</v>
      </c>
      <c r="Z135" s="14">
        <v>15.371715351949558</v>
      </c>
    </row>
    <row r="136" spans="1:26" ht="31.5" x14ac:dyDescent="0.25">
      <c r="A136" s="6"/>
      <c r="B136" s="8"/>
      <c r="C136" s="8"/>
      <c r="D136" s="22" t="s">
        <v>17</v>
      </c>
      <c r="E136" s="15">
        <v>25284</v>
      </c>
      <c r="F136" s="12">
        <v>13352.44</v>
      </c>
      <c r="G136" s="12">
        <v>9145.84</v>
      </c>
      <c r="H136" s="6">
        <v>2786</v>
      </c>
      <c r="I136" s="12">
        <v>12047.17</v>
      </c>
      <c r="J136" s="12">
        <v>9980.08</v>
      </c>
      <c r="K136" s="12">
        <v>3256.71</v>
      </c>
      <c r="L136" s="6">
        <v>12777</v>
      </c>
      <c r="M136" s="12">
        <v>9281.26</v>
      </c>
      <c r="N136" s="12">
        <v>3225.53</v>
      </c>
      <c r="O136" s="12">
        <v>12511.869999999999</v>
      </c>
      <c r="P136" s="12">
        <v>9749.66</v>
      </c>
      <c r="Q136" s="12">
        <v>3022.44</v>
      </c>
      <c r="R136" s="12">
        <v>12879.83</v>
      </c>
      <c r="S136" s="12">
        <v>9497.5</v>
      </c>
      <c r="T136" s="12">
        <v>2906.34</v>
      </c>
      <c r="U136" s="55">
        <v>111223</v>
      </c>
      <c r="V136" s="6">
        <v>87.9</v>
      </c>
      <c r="W136" s="13">
        <v>63568</v>
      </c>
      <c r="X136" s="6">
        <v>50.2</v>
      </c>
      <c r="Y136" s="13">
        <v>15197</v>
      </c>
      <c r="Z136" s="14">
        <v>12</v>
      </c>
    </row>
    <row r="137" spans="1:26" ht="15.75" x14ac:dyDescent="0.25">
      <c r="A137" s="6"/>
      <c r="B137" s="8"/>
      <c r="C137" s="8"/>
      <c r="D137" s="25" t="s">
        <v>10</v>
      </c>
      <c r="E137" s="25">
        <v>82396</v>
      </c>
      <c r="F137" s="33">
        <v>39047.818823530004</v>
      </c>
      <c r="G137" s="33">
        <v>31709.98588235</v>
      </c>
      <c r="H137" s="33">
        <v>11638.475294118</v>
      </c>
      <c r="I137" s="33">
        <v>34880.850689655002</v>
      </c>
      <c r="J137" s="33">
        <v>33387.472068969997</v>
      </c>
      <c r="K137" s="33">
        <v>14127.597241379</v>
      </c>
      <c r="L137" s="33">
        <v>36447.009427609541</v>
      </c>
      <c r="M137" s="25">
        <v>32152</v>
      </c>
      <c r="N137" s="25">
        <v>13797</v>
      </c>
      <c r="O137" s="33">
        <v>36062.952162161004</v>
      </c>
      <c r="P137" s="33">
        <v>32950.424054100004</v>
      </c>
      <c r="Q137" s="33">
        <v>13382.543783784</v>
      </c>
      <c r="R137" s="33">
        <v>37048.739226666999</v>
      </c>
      <c r="S137" s="33">
        <v>32636.132380949999</v>
      </c>
      <c r="T137" s="33">
        <v>12710.727142857999</v>
      </c>
      <c r="U137" s="59">
        <f>SUM(U132:U136)</f>
        <v>336563.2004735716</v>
      </c>
      <c r="V137" s="15"/>
      <c r="W137" s="17">
        <v>183488</v>
      </c>
      <c r="X137" s="15"/>
      <c r="Y137" s="17">
        <v>65657</v>
      </c>
      <c r="Z137" s="15"/>
    </row>
    <row r="138" spans="1:26" ht="15.75" x14ac:dyDescent="0.25">
      <c r="A138" s="6"/>
      <c r="B138" s="8"/>
      <c r="C138" s="27"/>
      <c r="D138" s="28" t="s">
        <v>11</v>
      </c>
      <c r="E138" s="29">
        <f>E137*100/E137</f>
        <v>100</v>
      </c>
      <c r="F138" s="30">
        <f>F137*100/E137</f>
        <v>47.39043014652411</v>
      </c>
      <c r="G138" s="31">
        <v>39.1</v>
      </c>
      <c r="H138" s="31">
        <f>H137*100/E137</f>
        <v>14.125048903002572</v>
      </c>
      <c r="I138" s="31">
        <f>I137*100/E137</f>
        <v>42.333184486692318</v>
      </c>
      <c r="J138" s="31">
        <f>J137*100/E137</f>
        <v>40.52074380912908</v>
      </c>
      <c r="K138" s="31">
        <f>K137*100/E137</f>
        <v>17.145974612091607</v>
      </c>
      <c r="L138" s="31">
        <f>L137*100/E137</f>
        <v>44.233954837139599</v>
      </c>
      <c r="M138" s="31">
        <f>M137*100/E137</f>
        <v>39.021311714160881</v>
      </c>
      <c r="N138" s="31">
        <f>N137*100/E137</f>
        <v>16.744744890528665</v>
      </c>
      <c r="O138" s="31">
        <f>O137*100/E137</f>
        <v>43.767843295986459</v>
      </c>
      <c r="P138" s="31">
        <f>P137*100/E137</f>
        <v>39.99031998410117</v>
      </c>
      <c r="Q138" s="31">
        <f>Q137*100/E137</f>
        <v>16.241739627875141</v>
      </c>
      <c r="R138" s="31">
        <f>R137*100/E137</f>
        <v>44.96424489862008</v>
      </c>
      <c r="S138" s="31">
        <f>S137*100/E137</f>
        <v>39.608879534140009</v>
      </c>
      <c r="T138" s="31">
        <f>T137*100/E137</f>
        <v>15.426388590293215</v>
      </c>
      <c r="U138" s="60">
        <v>81.599999999999994</v>
      </c>
      <c r="V138" s="15"/>
      <c r="W138" s="15">
        <v>44.5</v>
      </c>
      <c r="X138" s="15"/>
      <c r="Y138" s="15">
        <v>15.9</v>
      </c>
      <c r="Z138" s="15"/>
    </row>
    <row r="139" spans="1:26" ht="47.25" x14ac:dyDescent="0.25">
      <c r="A139" s="6">
        <v>20</v>
      </c>
      <c r="B139" s="21" t="s">
        <v>39</v>
      </c>
      <c r="C139" s="7" t="s">
        <v>50</v>
      </c>
      <c r="D139" s="22" t="s">
        <v>13</v>
      </c>
      <c r="E139" s="15">
        <v>3635</v>
      </c>
      <c r="F139" s="6">
        <v>1224</v>
      </c>
      <c r="G139" s="6">
        <v>1483</v>
      </c>
      <c r="H139" s="6">
        <v>928</v>
      </c>
      <c r="I139" s="6">
        <v>1073</v>
      </c>
      <c r="J139" s="6">
        <v>1548</v>
      </c>
      <c r="K139" s="6">
        <v>1014</v>
      </c>
      <c r="L139" s="6">
        <v>1066</v>
      </c>
      <c r="M139" s="6">
        <v>1572</v>
      </c>
      <c r="N139" s="6">
        <v>997</v>
      </c>
      <c r="O139" s="6">
        <v>1145</v>
      </c>
      <c r="P139" s="6">
        <v>1569</v>
      </c>
      <c r="Q139" s="6">
        <v>921</v>
      </c>
      <c r="R139" s="6">
        <v>1177</v>
      </c>
      <c r="S139" s="6">
        <v>1523</v>
      </c>
      <c r="T139" s="6">
        <v>935</v>
      </c>
      <c r="U139" s="52">
        <f>S139+R139+P139+O139+M139+L139+J139+I139+G139+F139</f>
        <v>13380</v>
      </c>
      <c r="V139" s="6">
        <v>73.599999999999994</v>
      </c>
      <c r="W139" s="6">
        <f>R139+O139+L139+I139+F139</f>
        <v>5685</v>
      </c>
      <c r="X139" s="14">
        <v>31.279229711141678</v>
      </c>
      <c r="Y139" s="6">
        <f>T139+Q139+N139+K139+H139</f>
        <v>4795</v>
      </c>
      <c r="Z139" s="14">
        <v>26.382393397524073</v>
      </c>
    </row>
    <row r="140" spans="1:26" ht="15.75" x14ac:dyDescent="0.25">
      <c r="A140" s="8"/>
      <c r="B140" s="8"/>
      <c r="C140" s="8"/>
      <c r="D140" s="23" t="s">
        <v>14</v>
      </c>
      <c r="E140" s="15">
        <v>13954</v>
      </c>
      <c r="F140" s="12">
        <v>4527</v>
      </c>
      <c r="G140" s="12">
        <v>5992</v>
      </c>
      <c r="H140" s="12">
        <v>3435</v>
      </c>
      <c r="I140" s="12">
        <v>4289</v>
      </c>
      <c r="J140" s="12">
        <v>6090</v>
      </c>
      <c r="K140" s="12">
        <v>3575</v>
      </c>
      <c r="L140" s="12">
        <v>4219.4222222222215</v>
      </c>
      <c r="M140" s="12">
        <v>6164.4555555555553</v>
      </c>
      <c r="N140" s="12">
        <v>3570.1222222222223</v>
      </c>
      <c r="O140" s="12">
        <v>4424.0729729729728</v>
      </c>
      <c r="P140" s="12">
        <v>6104.610810810811</v>
      </c>
      <c r="Q140" s="12">
        <v>3425.3162162162162</v>
      </c>
      <c r="R140" s="12">
        <v>4500.2</v>
      </c>
      <c r="S140" s="12">
        <v>6037.3</v>
      </c>
      <c r="T140" s="12">
        <v>3416.6</v>
      </c>
      <c r="U140" s="58">
        <f>S140+R140+P140+O140+M140+L140+J140+I140+G140+F140</f>
        <v>52348.061561561561</v>
      </c>
      <c r="V140" s="14">
        <v>75</v>
      </c>
      <c r="W140" s="12">
        <f>R140+O140+L140+I140+F140</f>
        <v>21959.695195195192</v>
      </c>
      <c r="X140" s="14">
        <v>31.474409051447886</v>
      </c>
      <c r="Y140" s="12">
        <f>T140+Q140+N140+K140+H140</f>
        <v>17422.038438438438</v>
      </c>
      <c r="Z140" s="14">
        <v>24.970672837091069</v>
      </c>
    </row>
    <row r="141" spans="1:26" ht="15.75" x14ac:dyDescent="0.25">
      <c r="A141" s="8"/>
      <c r="B141" s="8"/>
      <c r="C141" s="8"/>
      <c r="D141" s="23" t="s">
        <v>15</v>
      </c>
      <c r="E141" s="15">
        <v>17571</v>
      </c>
      <c r="F141" s="12">
        <v>6540</v>
      </c>
      <c r="G141" s="12">
        <v>7428</v>
      </c>
      <c r="H141" s="12">
        <v>3603</v>
      </c>
      <c r="I141" s="12">
        <v>5995</v>
      </c>
      <c r="J141" s="12">
        <v>7576</v>
      </c>
      <c r="K141" s="12">
        <v>4000</v>
      </c>
      <c r="L141" s="12">
        <v>6047.2088888888884</v>
      </c>
      <c r="M141" s="12">
        <v>7594.9544444444446</v>
      </c>
      <c r="N141" s="12">
        <v>3928.8333333333335</v>
      </c>
      <c r="O141" s="12">
        <v>6234.9342553191491</v>
      </c>
      <c r="P141" s="12">
        <v>7471.4091489361708</v>
      </c>
      <c r="Q141" s="12">
        <v>3864.656595744681</v>
      </c>
      <c r="R141" s="12">
        <v>6218.5599999999995</v>
      </c>
      <c r="S141" s="12">
        <v>7483.109523809524</v>
      </c>
      <c r="T141" s="12">
        <v>3869.3352380952383</v>
      </c>
      <c r="U141" s="58">
        <f>S141+R141+P141+M141+L141+J141+I141+G141+F141+O141</f>
        <v>68589.17626139817</v>
      </c>
      <c r="V141" s="6">
        <v>70.900000000000006</v>
      </c>
      <c r="W141" s="12">
        <f>R141+O141+L141+I141+F141</f>
        <v>31035.703144208037</v>
      </c>
      <c r="X141" s="14">
        <v>35.326052181672118</v>
      </c>
      <c r="Y141" s="12">
        <f>T141+Q141+N141+K141+H141</f>
        <v>19265.825167173251</v>
      </c>
      <c r="Z141" s="14">
        <v>21.929116347587787</v>
      </c>
    </row>
    <row r="142" spans="1:26" ht="15.75" x14ac:dyDescent="0.25">
      <c r="A142" s="8"/>
      <c r="B142" s="8"/>
      <c r="C142" s="8"/>
      <c r="D142" s="23" t="s">
        <v>16</v>
      </c>
      <c r="E142" s="15">
        <v>17875</v>
      </c>
      <c r="F142" s="12">
        <v>6940</v>
      </c>
      <c r="G142" s="12">
        <v>7559</v>
      </c>
      <c r="H142" s="12">
        <v>3376</v>
      </c>
      <c r="I142" s="12">
        <v>6405</v>
      </c>
      <c r="J142" s="12">
        <v>7740</v>
      </c>
      <c r="K142" s="12">
        <v>3730</v>
      </c>
      <c r="L142" s="12">
        <v>6696.0538461538454</v>
      </c>
      <c r="M142" s="12">
        <v>7519.2615384615383</v>
      </c>
      <c r="N142" s="12">
        <v>3659.7461538461539</v>
      </c>
      <c r="O142" s="12">
        <v>6772.940983606557</v>
      </c>
      <c r="P142" s="12">
        <v>7698.5196721311477</v>
      </c>
      <c r="Q142" s="12">
        <v>3403.9590163934427</v>
      </c>
      <c r="R142" s="12">
        <v>6697.8461538461543</v>
      </c>
      <c r="S142" s="12">
        <v>7676.8841025641022</v>
      </c>
      <c r="T142" s="12">
        <v>3500.0082051282052</v>
      </c>
      <c r="U142" s="58">
        <f>S142+R142+P142+O142+M142+L142+J142+G142+F142</f>
        <v>65300.506296763349</v>
      </c>
      <c r="V142" s="14">
        <v>73</v>
      </c>
      <c r="W142" s="12">
        <f>R142+O142+L142+I142+F142</f>
        <v>33511.840983606555</v>
      </c>
      <c r="X142" s="6">
        <v>37.495766135503835</v>
      </c>
      <c r="Y142" s="12">
        <f>T142+Q142+N142+K142+H142</f>
        <v>17669.713375367803</v>
      </c>
      <c r="Z142" s="14">
        <v>19.770308671740199</v>
      </c>
    </row>
    <row r="143" spans="1:26" ht="31.5" x14ac:dyDescent="0.25">
      <c r="A143" s="8"/>
      <c r="B143" s="8"/>
      <c r="C143" s="8"/>
      <c r="D143" s="22" t="s">
        <v>17</v>
      </c>
      <c r="E143" s="15">
        <v>20188</v>
      </c>
      <c r="F143" s="12">
        <v>8168</v>
      </c>
      <c r="G143" s="12">
        <v>8311</v>
      </c>
      <c r="H143" s="12">
        <v>3709</v>
      </c>
      <c r="I143" s="12">
        <v>7462</v>
      </c>
      <c r="J143" s="12">
        <v>8533</v>
      </c>
      <c r="K143" s="12">
        <v>4193</v>
      </c>
      <c r="L143" s="12">
        <v>7611.6333333333332</v>
      </c>
      <c r="M143" s="6">
        <v>8394</v>
      </c>
      <c r="N143" s="12">
        <v>4182.0333333333328</v>
      </c>
      <c r="O143" s="12">
        <v>7772.0337957124848</v>
      </c>
      <c r="P143" s="12">
        <v>8464.6163934426222</v>
      </c>
      <c r="Q143" s="12">
        <v>3950.9959646910465</v>
      </c>
      <c r="R143" s="12">
        <v>7802.7584905660378</v>
      </c>
      <c r="S143" s="12">
        <v>8509.2603773584906</v>
      </c>
      <c r="T143" s="12">
        <v>3875.9433962264152</v>
      </c>
      <c r="U143" s="55">
        <v>81029</v>
      </c>
      <c r="V143" s="6">
        <v>80.2</v>
      </c>
      <c r="W143" s="13">
        <v>38817</v>
      </c>
      <c r="X143" s="6">
        <v>38.4</v>
      </c>
      <c r="Y143" s="13">
        <v>19911</v>
      </c>
      <c r="Z143" s="6">
        <v>19.7</v>
      </c>
    </row>
    <row r="144" spans="1:26" ht="15.75" x14ac:dyDescent="0.25">
      <c r="A144" s="8"/>
      <c r="B144" s="8"/>
      <c r="C144" s="8"/>
      <c r="D144" s="25" t="s">
        <v>10</v>
      </c>
      <c r="E144" s="25">
        <v>73223</v>
      </c>
      <c r="F144" s="33">
        <v>27399</v>
      </c>
      <c r="G144" s="33">
        <v>30773</v>
      </c>
      <c r="H144" s="33">
        <v>15051</v>
      </c>
      <c r="I144" s="33">
        <v>25224</v>
      </c>
      <c r="J144" s="33">
        <v>31487</v>
      </c>
      <c r="K144" s="33">
        <v>16512</v>
      </c>
      <c r="L144" s="33">
        <v>25640.31829059829</v>
      </c>
      <c r="M144" s="33">
        <v>31244.671538461538</v>
      </c>
      <c r="N144" s="33">
        <v>16337.735042735043</v>
      </c>
      <c r="O144" s="33">
        <v>26348.982007611165</v>
      </c>
      <c r="P144" s="33">
        <v>31308.15602532075</v>
      </c>
      <c r="Q144" s="33">
        <v>15565.927793045386</v>
      </c>
      <c r="R144" s="33">
        <v>26396.364644412188</v>
      </c>
      <c r="S144" s="33">
        <v>31229.554003732119</v>
      </c>
      <c r="T144" s="33">
        <v>15596.88683944986</v>
      </c>
      <c r="U144" s="59">
        <f>SUM(U139:U143)</f>
        <v>280646.74411972309</v>
      </c>
      <c r="V144" s="15"/>
      <c r="W144" s="17">
        <v>131008</v>
      </c>
      <c r="X144" s="15"/>
      <c r="Y144" s="17">
        <f>T144+Q144+N144+K144+H144</f>
        <v>79063.549675230286</v>
      </c>
      <c r="Z144" s="15"/>
    </row>
    <row r="145" spans="1:27" ht="15.75" x14ac:dyDescent="0.25">
      <c r="A145" s="8"/>
      <c r="B145" s="8"/>
      <c r="C145" s="27"/>
      <c r="D145" s="28" t="s">
        <v>11</v>
      </c>
      <c r="E145" s="29">
        <f>E144*100/E144</f>
        <v>100</v>
      </c>
      <c r="F145" s="30">
        <f>F144*100/E144</f>
        <v>37.418570667686382</v>
      </c>
      <c r="G145" s="31">
        <v>42</v>
      </c>
      <c r="H145" s="31">
        <f>H144*100/E144</f>
        <v>20.555016866285182</v>
      </c>
      <c r="I145" s="31">
        <f>I144*100/E144</f>
        <v>34.448192507818582</v>
      </c>
      <c r="J145" s="31">
        <f>J144*100/E144</f>
        <v>43.001515917129865</v>
      </c>
      <c r="K145" s="31">
        <f>K144*100/E144</f>
        <v>22.550291575051556</v>
      </c>
      <c r="L145" s="31">
        <f>L144*100/E144</f>
        <v>35.016754695380264</v>
      </c>
      <c r="M145" s="31">
        <f>M144*100/E144</f>
        <v>42.670570091995053</v>
      </c>
      <c r="N145" s="31">
        <f>N144*100/E144</f>
        <v>22.312299472481381</v>
      </c>
      <c r="O145" s="31">
        <f>O144*100/E144</f>
        <v>35.984570432256483</v>
      </c>
      <c r="P145" s="31">
        <f>P144*100/E144</f>
        <v>42.757270291193677</v>
      </c>
      <c r="Q145" s="31">
        <f>Q144*100/E144</f>
        <v>21.25824917450171</v>
      </c>
      <c r="R145" s="31">
        <f>R144*100/E144</f>
        <v>36.049280478008534</v>
      </c>
      <c r="S145" s="31">
        <f>S144*100/E144</f>
        <v>42.649924209240432</v>
      </c>
      <c r="T145" s="31">
        <f>T144*100/E144</f>
        <v>21.300529668888</v>
      </c>
      <c r="U145" s="56">
        <v>74.900000000000006</v>
      </c>
      <c r="V145" s="15"/>
      <c r="W145" s="15">
        <v>35.700000000000003</v>
      </c>
      <c r="X145" s="15"/>
      <c r="Y145" s="15">
        <v>21.5</v>
      </c>
      <c r="Z145" s="15"/>
    </row>
    <row r="146" spans="1:27" ht="15.75" x14ac:dyDescent="0.25">
      <c r="A146" s="8"/>
      <c r="B146" s="8"/>
      <c r="C146" s="8"/>
      <c r="D146" s="15" t="s">
        <v>58</v>
      </c>
      <c r="E146" s="15">
        <f t="shared" ref="E146" si="11">E11+E18+E25+E32+E39+E46+E53+E60+E67+E74+E81+E88+E95+E102+E109+E116+E123+E130+E137+E144</f>
        <v>1070697</v>
      </c>
      <c r="F146" s="17">
        <f>F144+F137+F130+F123+F116+F109+F102+F95+F88+F81+F74+F67+F60+F53+F46+F39+F32+F25+F18+F11</f>
        <v>481741.67882352998</v>
      </c>
      <c r="G146" s="17">
        <f>G144+G137+G130+G123+G116+G109+G102+G95+G88+G81+G74+G67+G60+G53+G46+G39+G32+G25+G18+G11</f>
        <v>409843.30588234996</v>
      </c>
      <c r="H146" s="17">
        <v>179112</v>
      </c>
      <c r="I146" s="17">
        <f>I144+I137+I130+I123+I116+I109+I102+I95+I88+I81+I74+I67+I60+I53+I46+I39+I32+I25+I18+I11</f>
        <v>449190.13915119343</v>
      </c>
      <c r="J146" s="17">
        <f>J144+J137+J130+J123+J116+J109+J102+J95+J88+J81+J74+J67+J60+J53+J46+J39+J32+J25+J18+J11</f>
        <v>423103.20668435463</v>
      </c>
      <c r="K146" s="17">
        <f>K144+K137+K130+K123+K116+K109+K102+K95+K88+K81+K74+K67+K60+K53+K46+K39+K32+K25+K18+K11</f>
        <v>198403.57416445593</v>
      </c>
      <c r="L146" s="17">
        <f t="shared" ref="L146:T146" si="12">L11+L18+L25+L32+L39+L46+L53+L60+L67+L74+L81+L88+L95+L102+L109+L116+L123+L130+L137+L144</f>
        <v>453321.59771820786</v>
      </c>
      <c r="M146" s="17">
        <f t="shared" si="12"/>
        <v>417231.79487179482</v>
      </c>
      <c r="N146" s="17">
        <f t="shared" si="12"/>
        <v>200143.07504273503</v>
      </c>
      <c r="O146" s="17">
        <v>464775</v>
      </c>
      <c r="P146" s="17">
        <f t="shared" si="12"/>
        <v>420735.71007942077</v>
      </c>
      <c r="Q146" s="17">
        <f t="shared" si="12"/>
        <v>185185.58157682937</v>
      </c>
      <c r="R146" s="17">
        <v>475557</v>
      </c>
      <c r="S146" s="17">
        <f t="shared" si="12"/>
        <v>406489.71412053111</v>
      </c>
      <c r="T146" s="17">
        <f t="shared" si="12"/>
        <v>188650.26756721354</v>
      </c>
      <c r="U146" s="59">
        <f>U144+U137+U130+U123+U116+U109+U102+U95+U88+U81+U74+U67+U60+U53+U46+U39+U32+U25+U18+U11</f>
        <v>4385281.0879266281</v>
      </c>
      <c r="V146" s="15"/>
      <c r="W146" s="17">
        <f>R146+O146+L146+I146+F146</f>
        <v>2324585.415692931</v>
      </c>
      <c r="X146" s="15"/>
      <c r="Y146" s="17">
        <v>913270</v>
      </c>
      <c r="Z146" s="15"/>
    </row>
    <row r="147" spans="1:27" ht="15.75" x14ac:dyDescent="0.25">
      <c r="A147" s="8"/>
      <c r="B147" s="8"/>
      <c r="C147" s="8"/>
      <c r="D147" s="15" t="s">
        <v>11</v>
      </c>
      <c r="E147" s="15">
        <v>100</v>
      </c>
      <c r="F147" s="16">
        <v>45.8</v>
      </c>
      <c r="G147" s="15">
        <v>39.5</v>
      </c>
      <c r="H147" s="15">
        <v>17.399999999999999</v>
      </c>
      <c r="I147" s="15">
        <v>42.7</v>
      </c>
      <c r="J147" s="15">
        <v>40.700000000000003</v>
      </c>
      <c r="K147" s="15">
        <v>18.100000000000001</v>
      </c>
      <c r="L147" s="15">
        <v>43.3</v>
      </c>
      <c r="M147" s="15">
        <v>40.200000000000003</v>
      </c>
      <c r="N147" s="15">
        <v>19.399999999999999</v>
      </c>
      <c r="O147" s="15">
        <v>44.2</v>
      </c>
      <c r="P147" s="15">
        <v>40.6</v>
      </c>
      <c r="Q147" s="15">
        <v>17.899999999999999</v>
      </c>
      <c r="R147" s="15">
        <v>45.4</v>
      </c>
      <c r="S147" s="15">
        <v>39.1</v>
      </c>
      <c r="T147" s="15">
        <v>18.3</v>
      </c>
      <c r="U147" s="60">
        <v>81.8</v>
      </c>
      <c r="V147" s="15"/>
      <c r="W147" s="15">
        <v>43.4</v>
      </c>
      <c r="X147" s="15"/>
      <c r="Y147" s="16">
        <v>17</v>
      </c>
      <c r="Z147" s="15"/>
    </row>
    <row r="148" spans="1:27" ht="47.25" x14ac:dyDescent="0.25">
      <c r="A148" s="1"/>
      <c r="B148" s="1"/>
      <c r="C148" s="1"/>
      <c r="D148" s="7" t="s">
        <v>13</v>
      </c>
      <c r="E148" s="12">
        <f>E6+E13+E20+E27+E34+E41+E48+E55+E62+E69+E76+E83+E90+E97+E104+E111+E118+E125+E132+E139</f>
        <v>25423</v>
      </c>
      <c r="F148" s="12">
        <f t="shared" ref="F148:G152" si="13">F139+F132+F125+F118+F111+F104+F97+F90+F83+F76+F69+F62+F55+F48+F41+F34+F27+F20+F13+F6</f>
        <v>8685.64</v>
      </c>
      <c r="G148" s="12">
        <f t="shared" si="13"/>
        <v>10807.24</v>
      </c>
      <c r="H148" s="12">
        <f>H139+H125+H118+H111+H104+H97+H90+H83+H76+H69+H62+H55+H48+H41+H34+H27+H20+H13+H6+H132</f>
        <v>5930.12</v>
      </c>
      <c r="I148" s="12">
        <f>I132+I125+I118+I111+I104+I97+I90+I83+I76+I69+I62+I55+I48+I41+I34+I27+I20+I13+I6+I139</f>
        <v>8334</v>
      </c>
      <c r="J148" s="12">
        <f t="shared" ref="J148:T148" si="14">J139+J132+J125+J118+J111+J104+J97+J90+J83+J76+J69+J62+J55+J48+J41+J34+J27+J20+J13+J6</f>
        <v>10131.200000000001</v>
      </c>
      <c r="K148" s="12">
        <f t="shared" si="14"/>
        <v>6957.8</v>
      </c>
      <c r="L148" s="12">
        <f t="shared" si="14"/>
        <v>7831.84</v>
      </c>
      <c r="M148" s="12">
        <f t="shared" si="14"/>
        <v>11588.279999999999</v>
      </c>
      <c r="N148" s="12">
        <f t="shared" si="14"/>
        <v>6002.88</v>
      </c>
      <c r="O148" s="12">
        <f t="shared" si="14"/>
        <v>9321.7200000000012</v>
      </c>
      <c r="P148" s="12">
        <f t="shared" si="14"/>
        <v>10527.36</v>
      </c>
      <c r="Q148" s="12">
        <f t="shared" si="14"/>
        <v>5583.92</v>
      </c>
      <c r="R148" s="12">
        <f t="shared" si="14"/>
        <v>9233.76</v>
      </c>
      <c r="S148" s="12">
        <f t="shared" si="14"/>
        <v>10481.279999999999</v>
      </c>
      <c r="T148" s="12">
        <f t="shared" si="14"/>
        <v>5707.96</v>
      </c>
      <c r="U148" s="58">
        <f>F148+G148+I148+J148+L148+M148+O148+P148+R148+S148</f>
        <v>96942.319999999992</v>
      </c>
      <c r="V148" s="6"/>
      <c r="W148" s="42"/>
      <c r="X148" s="8"/>
      <c r="Y148" s="8"/>
      <c r="Z148" s="8"/>
      <c r="AA148" s="10"/>
    </row>
    <row r="149" spans="1:27" ht="15.75" x14ac:dyDescent="0.25">
      <c r="A149" s="1"/>
      <c r="B149" s="1"/>
      <c r="C149" s="1"/>
      <c r="D149" s="8" t="s">
        <v>14</v>
      </c>
      <c r="E149" s="12">
        <f>E7+E14+E21+E28+E35+E42+E49+E56+E63+E70+E77+E84+E91+E98+E105+E112+E119+E126+E133+E140</f>
        <v>161808</v>
      </c>
      <c r="F149" s="12">
        <f t="shared" si="13"/>
        <v>63955.78</v>
      </c>
      <c r="G149" s="12">
        <f t="shared" si="13"/>
        <v>63811.78</v>
      </c>
      <c r="H149" s="12">
        <f>H140+H133+H126+H119+H112+H105+H98+H91+H84+H77+H70+H63+H56+H49+H42+H35+H28+H21+H14+H7</f>
        <v>34040.54</v>
      </c>
      <c r="I149" s="12">
        <f>I140+I133+I126+I119+I112+I105+I98+I91+I84+I77+I70+I63+I56+I49+I42+I35+I28+I21+I7+I14</f>
        <v>60084.2</v>
      </c>
      <c r="J149" s="12">
        <f>J140+J133+J126+J119+J112+J105+J98+J91+J84+J77+J70+J63+J56+J49+J42+J35+J28+J21+J14+J7</f>
        <v>66055.850000000006</v>
      </c>
      <c r="K149" s="12">
        <f>K140+K133+K126+K119+K112+K105+K98+K91+K84+K77+K70+K63+K56+K49+K42+K35+K28+K21+K14+K7</f>
        <v>35668.050000000003</v>
      </c>
      <c r="L149" s="12">
        <f>L140+L133+L126+L119+L112+L105+L98+L91+L84+L77+L70+L63+L56+L49+L42+L35+L28+L21+L14+L7</f>
        <v>60398.702222222215</v>
      </c>
      <c r="M149" s="12">
        <f>M140+M133+M126+M119+M112+M105+M98+M91+M84+M77+M70+M63+M56+M49+M42+M35+M28+M21+M14+M7</f>
        <v>64497.515555555554</v>
      </c>
      <c r="N149" s="12">
        <f>N140+N133+N126+N119+N112+N105+N98+N91+N84+N77+N70+N63+N56+N49+N42+N35+N28+N21+N7+N14</f>
        <v>36911.782222222224</v>
      </c>
      <c r="O149" s="12">
        <f t="shared" ref="O149:T151" si="15">O140+O133+O126+O119+O112+O105+O98+O91+O84+O77+O70+O63+O56+O49+O42+O35+O28+O21+O14+O7</f>
        <v>60305.175135133977</v>
      </c>
      <c r="P149" s="12">
        <f t="shared" si="15"/>
        <v>66825.28486491082</v>
      </c>
      <c r="Q149" s="12">
        <f t="shared" si="15"/>
        <v>34677.540000000212</v>
      </c>
      <c r="R149" s="12">
        <f t="shared" si="15"/>
        <v>63458.938750000001</v>
      </c>
      <c r="S149" s="12">
        <f t="shared" si="15"/>
        <v>65341.86</v>
      </c>
      <c r="T149" s="12">
        <f t="shared" si="15"/>
        <v>33007.270000000004</v>
      </c>
      <c r="U149" s="58">
        <f>S149+R149+P149+O149+M149+L149+J149+I149+G149+F149</f>
        <v>634735.08652782254</v>
      </c>
      <c r="V149" s="6"/>
      <c r="W149" s="8"/>
      <c r="X149" s="8"/>
      <c r="Y149" s="8"/>
      <c r="Z149" s="8"/>
    </row>
    <row r="150" spans="1:27" ht="15.75" x14ac:dyDescent="0.25">
      <c r="A150" s="1"/>
      <c r="B150" s="1"/>
      <c r="C150" s="1"/>
      <c r="D150" s="8" t="s">
        <v>15</v>
      </c>
      <c r="E150" s="12">
        <f>E8+E15+E22+E29+E36+E43+E50+E57+E64+E71+E78+E85+E92+E99+E106+E113+E120+E127+E134+E141</f>
        <v>279433</v>
      </c>
      <c r="F150" s="12">
        <f t="shared" si="13"/>
        <v>122316.59882352999</v>
      </c>
      <c r="G150" s="12">
        <f t="shared" si="13"/>
        <v>111215.24588234999</v>
      </c>
      <c r="H150" s="12">
        <f>H141+H134+H127+H120+H113+H106+H99+H92+H78+H71+H64+H57+H50+H43+H36+H29+H22+H15+H8+H85</f>
        <v>45901.555294117999</v>
      </c>
      <c r="I150" s="12">
        <f>I141+I134+I127+I120+I113+I106+I99+I92+I85+I78+I71+I64+I57+I50+I43+I36+I29+I22+I15+I8</f>
        <v>116238.700689655</v>
      </c>
      <c r="J150" s="12">
        <f>J141+J134+J127+J120+J113+J106+J99+J92+J78+J71+J64+J57+J50+J43+J36+J29+J22+J15+J8+J85</f>
        <v>111573.91206896999</v>
      </c>
      <c r="K150" s="12">
        <f t="shared" ref="K150:N151" si="16">K141+K134+K127+K120+K113+K106+K99+K92+K85+K78+K71+K64+K57+K50+K43+K36+K29+K22+K15+K8</f>
        <v>51620.387241378994</v>
      </c>
      <c r="L150" s="12">
        <f t="shared" si="16"/>
        <v>117144.70831649844</v>
      </c>
      <c r="M150" s="12">
        <f t="shared" si="16"/>
        <v>108386.26020202354</v>
      </c>
      <c r="N150" s="12">
        <f t="shared" si="16"/>
        <v>53901.657777777335</v>
      </c>
      <c r="O150" s="12">
        <f t="shared" si="15"/>
        <v>121074.65425531915</v>
      </c>
      <c r="P150" s="12">
        <f t="shared" si="15"/>
        <v>107849.51914893618</v>
      </c>
      <c r="Q150" s="12">
        <f t="shared" si="15"/>
        <v>50508.72659574468</v>
      </c>
      <c r="R150" s="12">
        <f t="shared" si="15"/>
        <v>124580.060476667</v>
      </c>
      <c r="S150" s="12">
        <f t="shared" si="15"/>
        <v>105441.69190475953</v>
      </c>
      <c r="T150" s="12">
        <f t="shared" si="15"/>
        <v>49410.95238095324</v>
      </c>
      <c r="U150" s="58">
        <f>S150+R150+P150+O150+M150+L150+J150+I150+G150+F150</f>
        <v>1145821.3517687088</v>
      </c>
      <c r="V150" s="6"/>
      <c r="W150" s="8"/>
      <c r="X150" s="8"/>
      <c r="Y150" s="8"/>
      <c r="Z150" s="8"/>
    </row>
    <row r="151" spans="1:27" ht="15.75" x14ac:dyDescent="0.25">
      <c r="A151" s="1"/>
      <c r="B151" s="1"/>
      <c r="C151" s="1"/>
      <c r="D151" s="8" t="s">
        <v>16</v>
      </c>
      <c r="E151" s="12">
        <f>E9+E16+E23+E30+E37+E44+E51+E58+E65+E72+E79+E86+E93+E100+E107+E114+E121+E128+E135+E142</f>
        <v>280313</v>
      </c>
      <c r="F151" s="12">
        <f t="shared" si="13"/>
        <v>126967.58</v>
      </c>
      <c r="G151" s="12">
        <f t="shared" si="13"/>
        <v>106487.8</v>
      </c>
      <c r="H151" s="12">
        <f>H142+H135+H128+H121+H114+H107+H100+H93+H86+H79+H72+H65+H58+H51+H44+H37+H30+H23+H16+H9</f>
        <v>46857.619999999995</v>
      </c>
      <c r="I151" s="12">
        <f>I142+I135+I128+I121+I114+I107+I100+I93+I86+I79+I72+I65+I58+I51+I44+I37+I30+I23+I16+I9</f>
        <v>115870.23</v>
      </c>
      <c r="J151" s="12">
        <f>J142+J135+J128+J121+J114+J107+J100+J93+J86+J79+J72+J65+J58+J51+J44+J37+J30+J23+J16+J9</f>
        <v>112730.18000000001</v>
      </c>
      <c r="K151" s="12">
        <f t="shared" si="16"/>
        <v>51712.55</v>
      </c>
      <c r="L151" s="12">
        <f t="shared" si="16"/>
        <v>116954.11384615385</v>
      </c>
      <c r="M151" s="12">
        <f t="shared" si="16"/>
        <v>109538.64153846154</v>
      </c>
      <c r="N151" s="12">
        <f t="shared" si="16"/>
        <v>53819.716153846159</v>
      </c>
      <c r="O151" s="12">
        <f t="shared" si="15"/>
        <v>121141.37431693988</v>
      </c>
      <c r="P151" s="12">
        <f t="shared" si="15"/>
        <v>110424.36967213114</v>
      </c>
      <c r="Q151" s="12">
        <f t="shared" si="15"/>
        <v>48747.359016393442</v>
      </c>
      <c r="R151" s="12">
        <f t="shared" si="15"/>
        <v>121435.68615384617</v>
      </c>
      <c r="S151" s="12">
        <f t="shared" si="15"/>
        <v>106324.2841025641</v>
      </c>
      <c r="T151" s="12">
        <f t="shared" si="15"/>
        <v>52552.528205128205</v>
      </c>
      <c r="U151" s="58">
        <v>1131708.5296300966</v>
      </c>
      <c r="V151" s="6"/>
      <c r="W151" s="8"/>
      <c r="X151" s="8"/>
      <c r="Y151" s="8"/>
      <c r="Z151" s="8"/>
    </row>
    <row r="152" spans="1:27" ht="31.5" x14ac:dyDescent="0.25">
      <c r="A152" s="1"/>
      <c r="B152" s="1"/>
      <c r="C152" s="1"/>
      <c r="D152" s="7" t="s">
        <v>17</v>
      </c>
      <c r="E152" s="12">
        <f>E10+E17+E24+E31+E38+E45+E52+E59+E66+E73+E80+E87+E94+E101+E108+E115+E122+E129+E136+E143</f>
        <v>323720</v>
      </c>
      <c r="F152" s="12">
        <f t="shared" si="13"/>
        <v>159816.08000000002</v>
      </c>
      <c r="G152" s="12">
        <f t="shared" si="13"/>
        <v>117520.74</v>
      </c>
      <c r="H152" s="12">
        <f>H143+H136+H129+H122+H115+H108+H101+H94+H87+H80+H73+H66+H59+H52+H45+H38+H31+H24+H17+H10</f>
        <v>46383.6</v>
      </c>
      <c r="I152" s="12">
        <f>I143+I136+I129+I122+I115+I108+I101+I94+I87+I80+I73+I66+I59+I52+I45+I38+I31+I24+I17+I10</f>
        <v>148662.70846153845</v>
      </c>
      <c r="J152" s="12">
        <f>J143+J136+J129+J122+J115+J108+J101+J94+J87+J80+J73+J66+J59+J52+J45+J38+J31+J24+J17+J10</f>
        <v>122612.0646153846</v>
      </c>
      <c r="K152" s="12">
        <f>K143+K136+K129+K122+K115+K108+K101+K94+K87+K80+K73+K66+K59+K52+K45+K38+K31+K24+K17+K10</f>
        <v>52444.986923076925</v>
      </c>
      <c r="L152" s="12">
        <f>L143+L136+L129++L122+L115+L108+L101+L94+L87+L80+L73+L66+L59+L52+L45+L38+L31+L24+L17+L10</f>
        <v>150992.63333333333</v>
      </c>
      <c r="M152" s="12">
        <f t="shared" ref="M152:T152" si="17">M143+M136+M129+M122+M115+M108+M101+M94+M87+M80+M73+M66+M59+M52+M45+M38+M31+M24+M17+M10</f>
        <v>123220.49333333333</v>
      </c>
      <c r="N152" s="12">
        <f t="shared" si="17"/>
        <v>49506.463333333333</v>
      </c>
      <c r="O152" s="12">
        <f t="shared" si="17"/>
        <v>152932.80379571248</v>
      </c>
      <c r="P152" s="12">
        <f t="shared" si="17"/>
        <v>125109.37639344262</v>
      </c>
      <c r="Q152" s="12">
        <f t="shared" si="17"/>
        <v>45677.535964691051</v>
      </c>
      <c r="R152" s="12">
        <f t="shared" si="17"/>
        <v>156847.57716981132</v>
      </c>
      <c r="S152" s="12">
        <f t="shared" si="17"/>
        <v>118900.99811320755</v>
      </c>
      <c r="T152" s="12">
        <f t="shared" si="17"/>
        <v>47971.056981132075</v>
      </c>
      <c r="U152" s="55">
        <v>1376073.8</v>
      </c>
      <c r="V152" s="14">
        <v>85</v>
      </c>
      <c r="W152" s="6">
        <v>769250.4</v>
      </c>
      <c r="X152" s="6">
        <v>47.5</v>
      </c>
      <c r="Y152" s="6">
        <v>241960.8</v>
      </c>
      <c r="Z152" s="6">
        <v>14.9</v>
      </c>
    </row>
    <row r="153" spans="1:27" ht="15.75" x14ac:dyDescent="0.25">
      <c r="A153" s="1"/>
      <c r="B153" s="1"/>
      <c r="C153" s="1"/>
      <c r="D153" s="8"/>
      <c r="E153" s="12">
        <f t="shared" ref="E153:U153" si="18">SUM(E148:E152)</f>
        <v>1070697</v>
      </c>
      <c r="F153" s="12">
        <f t="shared" si="18"/>
        <v>481741.67882353003</v>
      </c>
      <c r="G153" s="12">
        <f t="shared" si="18"/>
        <v>409842.80588234996</v>
      </c>
      <c r="H153" s="12">
        <f t="shared" si="18"/>
        <v>179113.43529411801</v>
      </c>
      <c r="I153" s="12">
        <f t="shared" si="18"/>
        <v>449189.83915119339</v>
      </c>
      <c r="J153" s="12">
        <f t="shared" si="18"/>
        <v>423103.20668435463</v>
      </c>
      <c r="K153" s="12">
        <f t="shared" si="18"/>
        <v>198403.77416445594</v>
      </c>
      <c r="L153" s="12">
        <f t="shared" si="18"/>
        <v>453321.99771820777</v>
      </c>
      <c r="M153" s="12">
        <f t="shared" si="18"/>
        <v>417231.190629374</v>
      </c>
      <c r="N153" s="12">
        <f t="shared" si="18"/>
        <v>200142.49948717904</v>
      </c>
      <c r="O153" s="12">
        <f t="shared" si="18"/>
        <v>464775.72750310547</v>
      </c>
      <c r="P153" s="12">
        <f t="shared" si="18"/>
        <v>420735.91007942078</v>
      </c>
      <c r="Q153" s="12">
        <f t="shared" si="18"/>
        <v>185195.0815768294</v>
      </c>
      <c r="R153" s="12">
        <f t="shared" si="18"/>
        <v>475556.02255032444</v>
      </c>
      <c r="S153" s="12">
        <f t="shared" si="18"/>
        <v>406490.11412053113</v>
      </c>
      <c r="T153" s="12">
        <f t="shared" si="18"/>
        <v>188649.76756721354</v>
      </c>
      <c r="U153" s="58">
        <f t="shared" si="18"/>
        <v>4385281.0879266281</v>
      </c>
      <c r="V153" s="6">
        <v>81.900000000000006</v>
      </c>
      <c r="W153" s="8"/>
      <c r="X153" s="8"/>
      <c r="Y153" s="8"/>
      <c r="Z153" s="8"/>
    </row>
    <row r="154" spans="1:27" x14ac:dyDescent="0.25"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61"/>
      <c r="V154" s="4"/>
      <c r="W154" s="4"/>
      <c r="X154" s="4"/>
      <c r="Y154" s="4"/>
      <c r="Z154" s="4"/>
    </row>
    <row r="158" spans="1:27" ht="15.75" x14ac:dyDescent="0.25"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</row>
  </sheetData>
  <mergeCells count="14">
    <mergeCell ref="U4:U5"/>
    <mergeCell ref="V4:V5"/>
    <mergeCell ref="W4:Z4"/>
    <mergeCell ref="A2:Z2"/>
    <mergeCell ref="A4:A5"/>
    <mergeCell ref="B4:B5"/>
    <mergeCell ref="C4:C5"/>
    <mergeCell ref="R4:T4"/>
    <mergeCell ref="D4:D5"/>
    <mergeCell ref="E4:E5"/>
    <mergeCell ref="F4:H4"/>
    <mergeCell ref="I4:K4"/>
    <mergeCell ref="L4:N4"/>
    <mergeCell ref="O4:Q4"/>
  </mergeCells>
  <pageMargins left="0.7" right="0.7" top="0.75" bottom="0.75" header="0.3" footer="0.3"/>
  <pageSetup paperSize="9" scale="94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7"/>
  <sheetViews>
    <sheetView workbookViewId="0">
      <selection activeCell="O19" sqref="O19"/>
    </sheetView>
  </sheetViews>
  <sheetFormatPr defaultRowHeight="15" x14ac:dyDescent="0.25"/>
  <cols>
    <col min="2" max="2" width="23.140625" customWidth="1"/>
    <col min="3" max="3" width="11.85546875" customWidth="1"/>
    <col min="4" max="4" width="13.85546875" customWidth="1"/>
    <col min="5" max="5" width="11" customWidth="1"/>
    <col min="6" max="6" width="12" customWidth="1"/>
    <col min="7" max="7" width="11.140625" customWidth="1"/>
    <col min="8" max="8" width="12.5703125" customWidth="1"/>
    <col min="9" max="9" width="12.85546875" customWidth="1"/>
  </cols>
  <sheetData>
    <row r="2" spans="1:13" ht="15" customHeight="1" x14ac:dyDescent="0.25">
      <c r="A2" s="51" t="s">
        <v>70</v>
      </c>
      <c r="B2" s="51"/>
      <c r="C2" s="51"/>
      <c r="D2" s="51"/>
      <c r="E2" s="51"/>
      <c r="F2" s="51"/>
      <c r="G2" s="51"/>
      <c r="H2" s="51"/>
      <c r="I2" s="51"/>
    </row>
    <row r="3" spans="1:13" ht="29.25" customHeight="1" x14ac:dyDescent="0.25">
      <c r="A3" s="51"/>
      <c r="B3" s="51"/>
      <c r="C3" s="51"/>
      <c r="D3" s="51"/>
      <c r="E3" s="51"/>
      <c r="F3" s="51"/>
      <c r="G3" s="51"/>
      <c r="H3" s="51"/>
      <c r="I3" s="51"/>
    </row>
    <row r="5" spans="1:13" ht="34.5" customHeight="1" x14ac:dyDescent="0.25">
      <c r="A5" s="50" t="s">
        <v>66</v>
      </c>
      <c r="B5" s="50" t="s">
        <v>67</v>
      </c>
      <c r="C5" s="44" t="s">
        <v>9</v>
      </c>
      <c r="D5" s="44" t="s">
        <v>59</v>
      </c>
      <c r="E5" s="50" t="s">
        <v>11</v>
      </c>
      <c r="F5" s="50" t="s">
        <v>60</v>
      </c>
      <c r="G5" s="50"/>
      <c r="H5" s="50"/>
      <c r="I5" s="50"/>
    </row>
    <row r="6" spans="1:13" ht="60.75" customHeight="1" x14ac:dyDescent="0.25">
      <c r="A6" s="50"/>
      <c r="B6" s="50"/>
      <c r="C6" s="44"/>
      <c r="D6" s="44"/>
      <c r="E6" s="50"/>
      <c r="F6" s="19" t="s">
        <v>61</v>
      </c>
      <c r="G6" s="15" t="s">
        <v>11</v>
      </c>
      <c r="H6" s="19" t="s">
        <v>62</v>
      </c>
      <c r="I6" s="15" t="s">
        <v>11</v>
      </c>
      <c r="K6" s="4"/>
    </row>
    <row r="7" spans="1:13" ht="15.75" x14ac:dyDescent="0.25">
      <c r="A7" s="8"/>
      <c r="B7" s="9" t="s">
        <v>68</v>
      </c>
      <c r="C7" s="15">
        <f>SUM(C8:C27)</f>
        <v>323720</v>
      </c>
      <c r="D7" s="17">
        <v>275216</v>
      </c>
      <c r="E7" s="16">
        <f>D7*100/C7</f>
        <v>85.016681082416909</v>
      </c>
      <c r="F7" s="17">
        <f>SUM(F8:F27)</f>
        <v>769250.4</v>
      </c>
      <c r="G7" s="15">
        <v>47.5</v>
      </c>
      <c r="H7" s="17">
        <f>SUM(H8:H27)</f>
        <v>241960.8</v>
      </c>
      <c r="I7" s="15">
        <v>14.9</v>
      </c>
    </row>
    <row r="8" spans="1:13" ht="15.75" x14ac:dyDescent="0.25">
      <c r="A8" s="6">
        <v>1</v>
      </c>
      <c r="B8" s="8" t="s">
        <v>20</v>
      </c>
      <c r="C8" s="6">
        <v>9761</v>
      </c>
      <c r="D8" s="6">
        <v>43065</v>
      </c>
      <c r="E8" s="6">
        <v>88.2</v>
      </c>
      <c r="F8" s="6">
        <v>26667</v>
      </c>
      <c r="G8" s="6">
        <v>54.6</v>
      </c>
      <c r="H8" s="6">
        <v>5749</v>
      </c>
      <c r="I8" s="6">
        <v>11.7</v>
      </c>
    </row>
    <row r="9" spans="1:13" ht="15.75" x14ac:dyDescent="0.25">
      <c r="A9" s="6">
        <v>2</v>
      </c>
      <c r="B9" s="8" t="s">
        <v>21</v>
      </c>
      <c r="C9" s="6">
        <v>11126</v>
      </c>
      <c r="D9" s="6">
        <v>49261</v>
      </c>
      <c r="E9" s="6">
        <v>88.5</v>
      </c>
      <c r="F9" s="6">
        <v>27388</v>
      </c>
      <c r="G9" s="6">
        <v>49.2</v>
      </c>
      <c r="H9" s="6">
        <v>6369</v>
      </c>
      <c r="I9" s="6">
        <v>11.4</v>
      </c>
      <c r="K9" s="5"/>
      <c r="L9" s="5"/>
      <c r="M9" s="5"/>
    </row>
    <row r="10" spans="1:13" ht="15.75" x14ac:dyDescent="0.25">
      <c r="A10" s="6">
        <v>3</v>
      </c>
      <c r="B10" s="8" t="s">
        <v>22</v>
      </c>
      <c r="C10" s="6">
        <v>16985</v>
      </c>
      <c r="D10" s="6">
        <v>80619</v>
      </c>
      <c r="E10" s="6">
        <v>94.9</v>
      </c>
      <c r="F10" s="6">
        <v>35418</v>
      </c>
      <c r="G10" s="6">
        <v>41.7</v>
      </c>
      <c r="H10" s="6">
        <v>4306</v>
      </c>
      <c r="I10" s="14">
        <v>5</v>
      </c>
      <c r="K10" s="2"/>
      <c r="L10" s="11"/>
      <c r="M10" s="2"/>
    </row>
    <row r="11" spans="1:13" ht="15.75" x14ac:dyDescent="0.25">
      <c r="A11" s="6">
        <v>4</v>
      </c>
      <c r="B11" s="8" t="s">
        <v>23</v>
      </c>
      <c r="C11" s="6">
        <v>33361</v>
      </c>
      <c r="D11" s="6">
        <v>136417</v>
      </c>
      <c r="E11" s="6">
        <v>81.7</v>
      </c>
      <c r="F11" s="6">
        <v>75343</v>
      </c>
      <c r="G11" s="6">
        <v>45.1</v>
      </c>
      <c r="H11" s="6">
        <v>30388</v>
      </c>
      <c r="I11" s="6">
        <v>18.2</v>
      </c>
    </row>
    <row r="12" spans="1:13" ht="15.75" x14ac:dyDescent="0.25">
      <c r="A12" s="6">
        <v>5</v>
      </c>
      <c r="B12" s="8" t="s">
        <v>24</v>
      </c>
      <c r="C12" s="6">
        <v>15109</v>
      </c>
      <c r="D12" s="6">
        <v>53879</v>
      </c>
      <c r="E12" s="6">
        <v>71.3</v>
      </c>
      <c r="F12" s="6">
        <v>27591</v>
      </c>
      <c r="G12" s="6">
        <v>36.5</v>
      </c>
      <c r="H12" s="6">
        <v>21666</v>
      </c>
      <c r="I12" s="6">
        <v>28.6</v>
      </c>
    </row>
    <row r="13" spans="1:13" ht="15.75" x14ac:dyDescent="0.25">
      <c r="A13" s="6">
        <v>6</v>
      </c>
      <c r="B13" s="8" t="s">
        <v>25</v>
      </c>
      <c r="C13" s="6">
        <v>13515</v>
      </c>
      <c r="D13" s="6">
        <v>60255</v>
      </c>
      <c r="E13" s="6">
        <v>89.1</v>
      </c>
      <c r="F13" s="6">
        <v>40773</v>
      </c>
      <c r="G13" s="6">
        <v>60.3</v>
      </c>
      <c r="H13" s="6">
        <v>7320</v>
      </c>
      <c r="I13" s="6">
        <v>10.8</v>
      </c>
    </row>
    <row r="14" spans="1:13" ht="15.75" x14ac:dyDescent="0.25">
      <c r="A14" s="6">
        <v>7</v>
      </c>
      <c r="B14" s="8" t="s">
        <v>26</v>
      </c>
      <c r="C14" s="6">
        <v>21300</v>
      </c>
      <c r="D14" s="6">
        <v>88201</v>
      </c>
      <c r="E14" s="6">
        <v>82.8</v>
      </c>
      <c r="F14" s="6">
        <v>47824</v>
      </c>
      <c r="G14" s="6">
        <v>44.9</v>
      </c>
      <c r="H14" s="6">
        <v>18299</v>
      </c>
      <c r="I14" s="6">
        <v>17.100000000000001</v>
      </c>
    </row>
    <row r="15" spans="1:13" ht="15.75" x14ac:dyDescent="0.25">
      <c r="A15" s="6">
        <v>8</v>
      </c>
      <c r="B15" s="8" t="s">
        <v>27</v>
      </c>
      <c r="C15" s="6">
        <v>14364</v>
      </c>
      <c r="D15" s="12">
        <v>63298.8</v>
      </c>
      <c r="E15" s="6">
        <v>88.1</v>
      </c>
      <c r="F15" s="12">
        <v>40841.800000000003</v>
      </c>
      <c r="G15" s="6">
        <v>56.8</v>
      </c>
      <c r="H15" s="6">
        <v>8521</v>
      </c>
      <c r="I15" s="6">
        <v>11.8</v>
      </c>
    </row>
    <row r="16" spans="1:13" ht="15.75" x14ac:dyDescent="0.25">
      <c r="A16" s="6">
        <v>9</v>
      </c>
      <c r="B16" s="8" t="s">
        <v>28</v>
      </c>
      <c r="C16" s="6">
        <v>14885</v>
      </c>
      <c r="D16" s="6">
        <v>65516</v>
      </c>
      <c r="E16" s="6">
        <v>88</v>
      </c>
      <c r="F16" s="6">
        <v>35307</v>
      </c>
      <c r="G16" s="6">
        <v>47.4</v>
      </c>
      <c r="H16" s="6">
        <v>8909</v>
      </c>
      <c r="I16" s="6">
        <v>11.9</v>
      </c>
    </row>
    <row r="17" spans="1:9" ht="15.75" x14ac:dyDescent="0.25">
      <c r="A17" s="6">
        <v>10</v>
      </c>
      <c r="B17" s="8" t="s">
        <v>29</v>
      </c>
      <c r="C17" s="6">
        <v>10005</v>
      </c>
      <c r="D17" s="6">
        <v>43869</v>
      </c>
      <c r="E17" s="6">
        <v>87.6</v>
      </c>
      <c r="F17" s="6">
        <v>25323</v>
      </c>
      <c r="G17" s="6">
        <v>50.6</v>
      </c>
      <c r="H17" s="6">
        <v>6156</v>
      </c>
      <c r="I17" s="6">
        <v>12.3</v>
      </c>
    </row>
    <row r="18" spans="1:9" ht="15.75" x14ac:dyDescent="0.25">
      <c r="A18" s="6">
        <v>11</v>
      </c>
      <c r="B18" s="8" t="s">
        <v>30</v>
      </c>
      <c r="C18" s="6">
        <v>21740</v>
      </c>
      <c r="D18" s="6">
        <v>103468</v>
      </c>
      <c r="E18" s="6">
        <v>95.1</v>
      </c>
      <c r="F18" s="6">
        <v>87613</v>
      </c>
      <c r="G18" s="6">
        <v>80.599999999999994</v>
      </c>
      <c r="H18" s="6">
        <v>5232</v>
      </c>
      <c r="I18" s="6">
        <v>4.8</v>
      </c>
    </row>
    <row r="19" spans="1:9" ht="15.75" x14ac:dyDescent="0.25">
      <c r="A19" s="6">
        <v>12</v>
      </c>
      <c r="B19" s="8" t="s">
        <v>31</v>
      </c>
      <c r="C19" s="6">
        <v>16217</v>
      </c>
      <c r="D19" s="6">
        <v>69490</v>
      </c>
      <c r="E19" s="6">
        <v>85.7</v>
      </c>
      <c r="F19" s="6">
        <v>38165</v>
      </c>
      <c r="G19" s="6">
        <v>47</v>
      </c>
      <c r="H19" s="6">
        <v>11595</v>
      </c>
      <c r="I19" s="6">
        <v>14.2</v>
      </c>
    </row>
    <row r="20" spans="1:9" ht="15.75" x14ac:dyDescent="0.25">
      <c r="A20" s="6">
        <v>13</v>
      </c>
      <c r="B20" s="8" t="s">
        <v>32</v>
      </c>
      <c r="C20" s="6">
        <v>11461</v>
      </c>
      <c r="D20" s="6">
        <v>52263</v>
      </c>
      <c r="E20" s="6">
        <v>91.2</v>
      </c>
      <c r="F20" s="6">
        <v>22413</v>
      </c>
      <c r="G20" s="6">
        <v>39.1</v>
      </c>
      <c r="H20" s="6">
        <v>5042</v>
      </c>
      <c r="I20" s="6">
        <v>8.6999999999999993</v>
      </c>
    </row>
    <row r="21" spans="1:9" ht="15.75" x14ac:dyDescent="0.25">
      <c r="A21" s="6">
        <v>14</v>
      </c>
      <c r="B21" s="8" t="s">
        <v>33</v>
      </c>
      <c r="C21" s="6">
        <v>5322</v>
      </c>
      <c r="D21" s="6">
        <v>24583</v>
      </c>
      <c r="E21" s="6">
        <v>92.3</v>
      </c>
      <c r="F21" s="6">
        <v>14460</v>
      </c>
      <c r="G21" s="6">
        <v>54.3</v>
      </c>
      <c r="H21" s="6">
        <v>1927</v>
      </c>
      <c r="I21" s="6">
        <v>7.2</v>
      </c>
    </row>
    <row r="22" spans="1:9" ht="15.75" x14ac:dyDescent="0.25">
      <c r="A22" s="6">
        <v>15</v>
      </c>
      <c r="B22" s="8" t="s">
        <v>34</v>
      </c>
      <c r="C22" s="6">
        <v>29806</v>
      </c>
      <c r="D22" s="6">
        <v>100939</v>
      </c>
      <c r="E22" s="6">
        <v>67.7</v>
      </c>
      <c r="F22" s="6">
        <v>43970</v>
      </c>
      <c r="G22" s="6">
        <v>29.5</v>
      </c>
      <c r="H22" s="6">
        <v>47641</v>
      </c>
      <c r="I22" s="6">
        <v>31.9</v>
      </c>
    </row>
    <row r="23" spans="1:9" ht="15.75" x14ac:dyDescent="0.25">
      <c r="A23" s="6">
        <v>16</v>
      </c>
      <c r="B23" s="8" t="s">
        <v>35</v>
      </c>
      <c r="C23" s="6">
        <v>3343</v>
      </c>
      <c r="D23" s="6">
        <v>14045</v>
      </c>
      <c r="E23" s="6">
        <v>84</v>
      </c>
      <c r="F23" s="6">
        <v>7576.6</v>
      </c>
      <c r="G23" s="6">
        <v>45.3</v>
      </c>
      <c r="H23" s="6">
        <v>2669.7999999999997</v>
      </c>
      <c r="I23" s="6">
        <v>15.9</v>
      </c>
    </row>
    <row r="24" spans="1:9" ht="15.75" x14ac:dyDescent="0.25">
      <c r="A24" s="6">
        <v>17</v>
      </c>
      <c r="B24" s="8" t="s">
        <v>36</v>
      </c>
      <c r="C24" s="6">
        <v>9367</v>
      </c>
      <c r="D24" s="6">
        <v>42465</v>
      </c>
      <c r="E24" s="6">
        <v>90.6</v>
      </c>
      <c r="F24" s="6">
        <v>26061</v>
      </c>
      <c r="G24" s="6">
        <v>55.6</v>
      </c>
      <c r="H24" s="6">
        <v>4346</v>
      </c>
      <c r="I24" s="6">
        <v>9.1999999999999993</v>
      </c>
    </row>
    <row r="25" spans="1:9" ht="15.75" x14ac:dyDescent="0.25">
      <c r="A25" s="6">
        <v>18</v>
      </c>
      <c r="B25" s="8" t="s">
        <v>37</v>
      </c>
      <c r="C25" s="6">
        <v>20581</v>
      </c>
      <c r="D25" s="6">
        <v>92188</v>
      </c>
      <c r="E25" s="6">
        <v>89.5</v>
      </c>
      <c r="F25" s="6">
        <v>44131</v>
      </c>
      <c r="G25" s="6">
        <v>42.8</v>
      </c>
      <c r="H25" s="6">
        <v>10717</v>
      </c>
      <c r="I25" s="6">
        <v>10.4</v>
      </c>
    </row>
    <row r="26" spans="1:9" ht="15.75" x14ac:dyDescent="0.25">
      <c r="A26" s="6">
        <v>19</v>
      </c>
      <c r="B26" s="8" t="s">
        <v>38</v>
      </c>
      <c r="C26" s="6">
        <v>25284</v>
      </c>
      <c r="D26" s="6">
        <v>111223</v>
      </c>
      <c r="E26" s="6">
        <v>87.9</v>
      </c>
      <c r="F26" s="6">
        <v>63568</v>
      </c>
      <c r="G26" s="6">
        <v>50.2</v>
      </c>
      <c r="H26" s="6">
        <v>15197</v>
      </c>
      <c r="I26" s="14">
        <v>12</v>
      </c>
    </row>
    <row r="27" spans="1:9" ht="15.75" x14ac:dyDescent="0.25">
      <c r="A27" s="6">
        <v>20</v>
      </c>
      <c r="B27" s="8" t="s">
        <v>39</v>
      </c>
      <c r="C27" s="6">
        <v>20188</v>
      </c>
      <c r="D27" s="6">
        <v>81029</v>
      </c>
      <c r="E27" s="6">
        <v>80.2</v>
      </c>
      <c r="F27" s="6">
        <v>38817</v>
      </c>
      <c r="G27" s="6">
        <v>38.4</v>
      </c>
      <c r="H27" s="6">
        <v>19911</v>
      </c>
      <c r="I27" s="6">
        <v>19.7</v>
      </c>
    </row>
  </sheetData>
  <mergeCells count="7">
    <mergeCell ref="A2:I3"/>
    <mergeCell ref="F5:I5"/>
    <mergeCell ref="D5:D6"/>
    <mergeCell ref="C5:C6"/>
    <mergeCell ref="B5:B6"/>
    <mergeCell ref="A5:A6"/>
    <mergeCell ref="E5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Общий свод </vt:lpstr>
      <vt:lpstr>Предшкола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2023-02-17T05:57:16Z</cp:lastPrinted>
  <dcterms:created xsi:type="dcterms:W3CDTF">2022-12-22T06:57:03Z</dcterms:created>
  <dcterms:modified xsi:type="dcterms:W3CDTF">2023-06-27T11:31:37Z</dcterms:modified>
</cp:coreProperties>
</file>